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Cloud Mail.Ru\ДОКУМЕНТЫ_RUS\"/>
    </mc:Choice>
  </mc:AlternateContent>
  <bookViews>
    <workbookView xWindow="0" yWindow="0" windowWidth="20490" windowHeight="7530" xr2:uid="{00000000-000D-0000-FFFF-FFFF00000000}"/>
  </bookViews>
  <sheets>
    <sheet name="Халяль 2017" sheetId="5" r:id="rId1"/>
  </sheets>
  <definedNames>
    <definedName name="_xlnm.Print_Area" localSheetId="0">'Халяль 2017'!$A$1:$AP$100</definedName>
  </definedNames>
  <calcPr calcId="171027" calcOnSave="0"/>
</workbook>
</file>

<file path=xl/calcChain.xml><?xml version="1.0" encoding="utf-8"?>
<calcChain xmlns="http://schemas.openxmlformats.org/spreadsheetml/2006/main">
  <c r="E56" i="5" l="1"/>
  <c r="AK58" i="5" s="1"/>
  <c r="AH28" i="5"/>
  <c r="AH31" i="5"/>
  <c r="AH29" i="5"/>
  <c r="M61" i="5"/>
  <c r="U68" i="5"/>
  <c r="V68" i="5" s="1"/>
  <c r="AC69" i="5" s="1"/>
  <c r="AK69" i="5" s="1"/>
  <c r="Y61" i="5"/>
  <c r="AC29" i="5"/>
  <c r="R61" i="5"/>
  <c r="AK55" i="5"/>
  <c r="AK53" i="5"/>
  <c r="AK27" i="5"/>
  <c r="AC33" i="5"/>
  <c r="AD33" i="5" s="1"/>
  <c r="AK36" i="5" s="1"/>
  <c r="AC32" i="5"/>
  <c r="AH30" i="5" l="1"/>
  <c r="U25" i="5"/>
  <c r="AK25" i="5" s="1"/>
  <c r="AK64" i="5"/>
  <c r="U50" i="5" l="1"/>
  <c r="X50" i="5" s="1"/>
  <c r="AK51" i="5" s="1"/>
  <c r="AC28" i="5"/>
  <c r="AC30" i="5" l="1"/>
  <c r="AC31" i="5"/>
  <c r="AK43" i="5" l="1"/>
  <c r="AK74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veselitskiy.s</author>
  </authors>
  <commentList>
    <comment ref="Q8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04"/>
          </rPr>
          <t>Не забудьте указать код страны, города.</t>
        </r>
      </text>
    </comment>
    <comment ref="Q12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04"/>
          </rPr>
          <t>Не забудьте указать код страны, города.</t>
        </r>
      </text>
    </comment>
    <comment ref="AE12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E-mail контактного лица</t>
        </r>
      </text>
    </comment>
    <comment ref="AC25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Укажите необходимую площадь стенда.</t>
        </r>
      </text>
    </comment>
    <comment ref="AC2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veselitskiy.s:</t>
        </r>
        <r>
          <rPr>
            <sz val="9"/>
            <color indexed="81"/>
            <rFont val="Tahoma"/>
            <family val="2"/>
            <charset val="204"/>
          </rPr>
          <t xml:space="preserve">
Сумма за площадь</t>
        </r>
      </text>
    </comment>
    <comment ref="AC55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 xml:space="preserve">Один образец уже входит в стоимость регистрационного взноса. </t>
        </r>
      </text>
    </comment>
    <comment ref="I66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Название компании, размещаемое в верхней части Вашего стенда</t>
        </r>
      </text>
    </comment>
  </commentList>
</comments>
</file>

<file path=xl/sharedStrings.xml><?xml version="1.0" encoding="utf-8"?>
<sst xmlns="http://schemas.openxmlformats.org/spreadsheetml/2006/main" count="114" uniqueCount="85">
  <si>
    <t>X</t>
  </si>
  <si>
    <t>=</t>
  </si>
  <si>
    <t>м²</t>
  </si>
  <si>
    <t>Контактное лицо:</t>
  </si>
  <si>
    <t>Почтовый адрес:</t>
  </si>
  <si>
    <t>Телефон:</t>
  </si>
  <si>
    <t>Факс:</t>
  </si>
  <si>
    <t>E-mail:</t>
  </si>
  <si>
    <t>Наименование организации:</t>
  </si>
  <si>
    <t>нет</t>
  </si>
  <si>
    <t>РЕГИСТРАЦИОННЫЙ ВЗНОС (обязателен):</t>
  </si>
  <si>
    <t>РЕКВИЗИТЫ СТОРОН:</t>
  </si>
  <si>
    <t>ЭКСПОНЕНТ</t>
  </si>
  <si>
    <t>наценка</t>
  </si>
  <si>
    <t xml:space="preserve">Сфера деятельности: </t>
  </si>
  <si>
    <t>Страна, индекс, город:</t>
  </si>
  <si>
    <t>ИНН</t>
  </si>
  <si>
    <t>От Экспонента:</t>
  </si>
  <si>
    <t>Ф.И.О.</t>
  </si>
  <si>
    <t>Основной экспонент</t>
  </si>
  <si>
    <t>1/1  полосы</t>
  </si>
  <si>
    <t>1/2 полосы</t>
  </si>
  <si>
    <t>ЗАСТРОЙКА СТЕНДА СТАНДАРТНОЙ КОМПЛЕКТАЦИИ</t>
  </si>
  <si>
    <t>ОРГАНИЗАТОР</t>
  </si>
  <si>
    <t>От Организатора:</t>
  </si>
  <si>
    <t>РАСПОЛОЖЕНИЕ СТЕНДА НА ЦЕНТРАЛЬНОМ ПРОХОДЕ</t>
  </si>
  <si>
    <t>(по согласованию с дирекцией)</t>
  </si>
  <si>
    <t>ВЫБЕРИТЕ ТИП СТЕНДА</t>
  </si>
  <si>
    <t>Наценка за тип</t>
  </si>
  <si>
    <t>Наценка за распол</t>
  </si>
  <si>
    <t>Логотип</t>
  </si>
  <si>
    <t>орг.</t>
  </si>
  <si>
    <t xml:space="preserve"> ИНН</t>
  </si>
  <si>
    <t>КПП</t>
  </si>
  <si>
    <t>Р/С</t>
  </si>
  <si>
    <t>К/С</t>
  </si>
  <si>
    <t>в</t>
  </si>
  <si>
    <t>БИК</t>
  </si>
  <si>
    <t>ОГРН</t>
  </si>
  <si>
    <t>М.П.</t>
  </si>
  <si>
    <t>(должность)</t>
  </si>
  <si>
    <t>(подпись)</t>
  </si>
  <si>
    <r>
      <t>B - Угловой</t>
    </r>
    <r>
      <rPr>
        <sz val="9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(открыто 2 стороны - мин 12 м²)</t>
    </r>
  </si>
  <si>
    <r>
      <t>C - Полуостров</t>
    </r>
    <r>
      <rPr>
        <sz val="9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(открыто 3 стороны - мин. 24 м²)</t>
    </r>
  </si>
  <si>
    <r>
      <t>D - Остров</t>
    </r>
    <r>
      <rPr>
        <sz val="9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(открыто 4 стороны - мин. 36 м²)</t>
    </r>
  </si>
  <si>
    <t>www.</t>
  </si>
  <si>
    <r>
      <rPr>
        <b/>
        <sz val="8"/>
        <rFont val="Arial"/>
        <family val="2"/>
        <charset val="204"/>
      </rPr>
      <t>Соэкспонент</t>
    </r>
    <r>
      <rPr>
        <sz val="8"/>
        <rFont val="Arial"/>
        <family val="2"/>
        <charset val="204"/>
      </rPr>
      <t xml:space="preserve"> (участник коллективной экспозиции)</t>
    </r>
  </si>
  <si>
    <t>+10%</t>
  </si>
  <si>
    <t>+5%</t>
  </si>
  <si>
    <t>+15%</t>
  </si>
  <si>
    <t>НАДПИСЬ НА ФРИЗ:</t>
  </si>
  <si>
    <t>Дополнительно знаков</t>
  </si>
  <si>
    <t>знак.</t>
  </si>
  <si>
    <t>Место нахождения:</t>
  </si>
  <si>
    <r>
      <t>A - Линейный</t>
    </r>
    <r>
      <rPr>
        <sz val="9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(открыта 1 сторона)</t>
    </r>
  </si>
  <si>
    <t>СТОИМОСТЬ УЧАСТИЯ</t>
  </si>
  <si>
    <t>ИТОГО  С УЧЕТОМ НДС</t>
  </si>
  <si>
    <t>Только при заказе застройки стенда. В стоимость входит 15 знаков, каждый дополнительный знак 150 руб.</t>
  </si>
  <si>
    <t>Указана в российских рублях,  включает НДС 18%</t>
  </si>
  <si>
    <t>ЗАОЧНОЕ УЧАСТИЕ</t>
  </si>
  <si>
    <t>Расчет цены и и скидки</t>
  </si>
  <si>
    <t>Стоимость необорудованного стенда  менее 50 м² - 9 000 руб./м², 50 - 119 м² - 8 100 руб./м², от 120 м² - 7 200 руб/м².</t>
  </si>
  <si>
    <t>Пожалуйста, заполните даннную форму на компьютере и отправьте полностью заполненный файл в формате Excel вместе со сканированной распечаткой заявки (с подписью руководителя и печатью Вашей организации). E-mail: info@russianhalalexpo.ru</t>
  </si>
  <si>
    <t>Необорудованный стенд мин. 6 м². Минимальный размер оборудованного стенда 4 м².</t>
  </si>
  <si>
    <t>Участие в конкурсе «Лучший халяль продукт года»</t>
  </si>
  <si>
    <t>ООО «Корпорация Сияние Востока»</t>
  </si>
  <si>
    <t>7716757669</t>
  </si>
  <si>
    <t>771601001</t>
  </si>
  <si>
    <t>40702810200000069511</t>
  </si>
  <si>
    <t>30101810100000000716</t>
  </si>
  <si>
    <t xml:space="preserve">ВТБ24 (ПАО) г.Москва                               </t>
  </si>
  <si>
    <t>044525716</t>
  </si>
  <si>
    <t>129344,г. Москва, ул. Искры д.31 корп.1, офис 136</t>
  </si>
  <si>
    <t>Укажите если ваша организация явл. потребителем продукции и услуг Халяль</t>
  </si>
  <si>
    <t xml:space="preserve">стр. 1 </t>
  </si>
  <si>
    <r>
      <t>НЕОБОРУДОВАННЫЙ СТЕНД(</t>
    </r>
    <r>
      <rPr>
        <b/>
        <u/>
        <sz val="9"/>
        <color rgb="FFFF0000"/>
        <rFont val="Arial"/>
        <family val="2"/>
        <charset val="204"/>
      </rPr>
      <t>9000р. За 1кв.м.</t>
    </r>
    <r>
      <rPr>
        <b/>
        <u/>
        <sz val="9"/>
        <rFont val="Arial"/>
        <family val="2"/>
        <charset val="204"/>
      </rPr>
      <t>)</t>
    </r>
  </si>
  <si>
    <t>Б.Б. Ахьядов</t>
  </si>
  <si>
    <t xml:space="preserve">Настоящим подтверждаю согласие с  "Условиями участия" в выставке "RussianHalalExpo 2018" </t>
  </si>
  <si>
    <t>(Участник обязан представить необходимые рекламные материалы не позднее «20» февраля 2018 г.):</t>
  </si>
  <si>
    <t>ЗАЯВКА НА УЧАСТИЕ в конгресс- выставке "RussianHalalExpo 2018"</t>
  </si>
  <si>
    <t xml:space="preserve"> Конгресс-Выставка    RussianHalalExpo 2018
26-28 апреля 2018г Россия, Москва, Экспоцентр
Краснопресненкая наб., 14</t>
  </si>
  <si>
    <t>Контакты Организатора: тел.: +7 (495) 669-22-44; +7 (903) 189-22-00. E-mail: info@russianhalalexpo.ru</t>
  </si>
  <si>
    <t>Генеральный директор, действующего на основании Устава.</t>
  </si>
  <si>
    <t>РЕКЛАМА В КАТАЛОГЕ КОНГРЕСС-ВЫСТАВКИ</t>
  </si>
  <si>
    <t>обр.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</si>
</sst>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$-409]#,##0.00"/>
    <numFmt numFmtId="165" formatCode="[$$-409]#,##0"/>
    <numFmt numFmtId="166" formatCode="[$$-409]###0"/>
    <numFmt numFmtId="167" formatCode="0;0;&quot;&quot;"/>
    <numFmt numFmtId="168" formatCode="0000"/>
    <numFmt numFmtId="169" formatCode="#,##0.00&quot;р.&quot;"/>
    <numFmt numFmtId="170" formatCode="#,##0&quot;р.&quot;"/>
  </numFmts>
  <fonts count="36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name val="Franklin Gothic Book"/>
      <family val="2"/>
      <charset val="204"/>
    </font>
    <font>
      <sz val="10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Franklin Gothic Book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name val="Franklin Gothic Book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b/>
      <sz val="8"/>
      <name val="Arial"/>
      <family val="2"/>
      <charset val="204"/>
    </font>
    <font>
      <u/>
      <sz val="8"/>
      <name val="Arial"/>
      <family val="2"/>
      <charset val="204"/>
    </font>
    <font>
      <b/>
      <sz val="2"/>
      <name val="Arial"/>
      <family val="2"/>
      <charset val="204"/>
    </font>
    <font>
      <sz val="6"/>
      <name val="Arial"/>
      <family val="2"/>
      <charset val="204"/>
    </font>
    <font>
      <u/>
      <sz val="10"/>
      <name val="Arial"/>
      <family val="2"/>
      <charset val="204"/>
    </font>
    <font>
      <b/>
      <u/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8"/>
      <color indexed="81"/>
      <name val="Tahoma"/>
      <family val="2"/>
      <charset val="204"/>
    </font>
    <font>
      <u/>
      <sz val="9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u/>
      <sz val="9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56"/>
      </patternFill>
    </fill>
    <fill>
      <patternFill patternType="solid">
        <fgColor rgb="FFF8F8F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</borders>
  <cellStyleXfs count="1">
    <xf numFmtId="0" fontId="0" fillId="0" borderId="0"/>
  </cellStyleXfs>
  <cellXfs count="338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Fill="1" applyBorder="1"/>
    <xf numFmtId="0" fontId="3" fillId="0" borderId="0" xfId="0" applyFont="1" applyFill="1" applyBorder="1" applyProtection="1"/>
    <xf numFmtId="0" fontId="1" fillId="0" borderId="0" xfId="0" applyFont="1" applyProtection="1"/>
    <xf numFmtId="0" fontId="5" fillId="0" borderId="0" xfId="0" applyFont="1" applyFill="1" applyBorder="1"/>
    <xf numFmtId="0" fontId="5" fillId="0" borderId="0" xfId="0" applyFont="1"/>
    <xf numFmtId="0" fontId="10" fillId="0" borderId="0" xfId="0" applyFont="1"/>
    <xf numFmtId="0" fontId="10" fillId="0" borderId="0" xfId="0" applyFont="1" applyProtection="1"/>
    <xf numFmtId="0" fontId="7" fillId="0" borderId="0" xfId="0" applyFont="1" applyBorder="1" applyAlignment="1"/>
    <xf numFmtId="0" fontId="8" fillId="0" borderId="0" xfId="0" applyFont="1" applyFill="1" applyBorder="1"/>
    <xf numFmtId="0" fontId="8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9" fillId="0" borderId="0" xfId="0" applyFont="1" applyProtection="1"/>
    <xf numFmtId="0" fontId="5" fillId="0" borderId="0" xfId="0" applyFont="1" applyBorder="1" applyAlignment="1"/>
    <xf numFmtId="0" fontId="8" fillId="0" borderId="0" xfId="0" applyFont="1" applyFill="1" applyBorder="1" applyAlignment="1">
      <alignment horizontal="center" vertical="top"/>
    </xf>
    <xf numFmtId="0" fontId="14" fillId="0" borderId="0" xfId="0" applyFont="1" applyFill="1" applyBorder="1"/>
    <xf numFmtId="0" fontId="14" fillId="0" borderId="0" xfId="0" applyFont="1"/>
    <xf numFmtId="0" fontId="11" fillId="0" borderId="0" xfId="0" applyFont="1" applyFill="1" applyBorder="1"/>
    <xf numFmtId="0" fontId="11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9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top" wrapText="1"/>
      <protection locked="0" hidden="1"/>
    </xf>
    <xf numFmtId="0" fontId="12" fillId="0" borderId="0" xfId="0" applyFont="1"/>
    <xf numFmtId="0" fontId="1" fillId="0" borderId="0" xfId="0" applyFont="1" applyAlignment="1">
      <alignment vertical="center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3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168" fontId="2" fillId="0" borderId="0" xfId="0" applyNumberFormat="1" applyFont="1" applyBorder="1" applyAlignment="1" applyProtection="1">
      <alignment horizontal="left" vertical="center"/>
      <protection hidden="1"/>
    </xf>
    <xf numFmtId="168" fontId="2" fillId="0" borderId="4" xfId="0" applyNumberFormat="1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vertical="center"/>
      <protection hidden="1"/>
    </xf>
    <xf numFmtId="0" fontId="5" fillId="0" borderId="5" xfId="0" applyFont="1" applyBorder="1" applyAlignment="1" applyProtection="1">
      <alignment vertical="center"/>
      <protection hidden="1"/>
    </xf>
    <xf numFmtId="0" fontId="5" fillId="0" borderId="0" xfId="0" applyFont="1" applyAlignment="1"/>
    <xf numFmtId="0" fontId="5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 applyProtection="1">
      <protection locked="0"/>
    </xf>
    <xf numFmtId="0" fontId="13" fillId="0" borderId="0" xfId="0" applyFont="1" applyAlignment="1" applyProtection="1">
      <alignment vertical="top"/>
    </xf>
    <xf numFmtId="0" fontId="13" fillId="0" borderId="0" xfId="0" applyFont="1" applyAlignment="1"/>
    <xf numFmtId="0" fontId="20" fillId="0" borderId="0" xfId="0" applyFont="1" applyAlignment="1" applyProtection="1">
      <alignment vertical="top"/>
    </xf>
    <xf numFmtId="0" fontId="5" fillId="0" borderId="0" xfId="0" applyFont="1" applyProtection="1"/>
    <xf numFmtId="0" fontId="17" fillId="0" borderId="0" xfId="0" applyFont="1" applyAlignment="1" applyProtection="1">
      <alignment vertical="center"/>
      <protection hidden="1"/>
    </xf>
    <xf numFmtId="0" fontId="9" fillId="0" borderId="0" xfId="0" applyFont="1" applyProtection="1">
      <protection hidden="1"/>
    </xf>
    <xf numFmtId="0" fontId="21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vertical="top" wrapText="1"/>
    </xf>
    <xf numFmtId="0" fontId="5" fillId="0" borderId="0" xfId="0" applyFont="1" applyAlignment="1">
      <alignment vertical="top" wrapText="1"/>
    </xf>
    <xf numFmtId="167" fontId="5" fillId="0" borderId="0" xfId="0" applyNumberFormat="1" applyFont="1" applyAlignment="1" applyProtection="1">
      <alignment vertical="top" wrapText="1"/>
      <protection locked="0" hidden="1"/>
    </xf>
    <xf numFmtId="0" fontId="5" fillId="0" borderId="0" xfId="0" applyFont="1" applyProtection="1">
      <protection locked="0" hidden="1"/>
    </xf>
    <xf numFmtId="0" fontId="5" fillId="0" borderId="0" xfId="0" applyFont="1" applyAlignment="1" applyProtection="1">
      <alignment vertical="top" wrapText="1"/>
      <protection hidden="1"/>
    </xf>
    <xf numFmtId="0" fontId="9" fillId="0" borderId="0" xfId="0" applyFont="1" applyBorder="1" applyAlignment="1" applyProtection="1">
      <alignment vertical="center"/>
      <protection locked="0" hidden="1"/>
    </xf>
    <xf numFmtId="0" fontId="21" fillId="0" borderId="0" xfId="0" applyFont="1" applyAlignment="1" applyProtection="1">
      <alignment vertical="top"/>
    </xf>
    <xf numFmtId="0" fontId="5" fillId="0" borderId="0" xfId="0" applyFont="1" applyAlignment="1">
      <alignment vertical="top"/>
    </xf>
    <xf numFmtId="49" fontId="2" fillId="0" borderId="0" xfId="0" applyNumberFormat="1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top"/>
    </xf>
    <xf numFmtId="0" fontId="17" fillId="0" borderId="0" xfId="0" applyFont="1" applyAlignment="1" applyProtection="1">
      <alignment vertical="center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 applyProtection="1">
      <alignment vertical="center" wrapText="1"/>
    </xf>
    <xf numFmtId="0" fontId="22" fillId="0" borderId="0" xfId="0" applyFont="1" applyBorder="1" applyAlignment="1" applyProtection="1">
      <alignment vertical="center" wrapText="1"/>
      <protection hidden="1"/>
    </xf>
    <xf numFmtId="0" fontId="13" fillId="0" borderId="0" xfId="0" applyFont="1" applyAlignment="1" applyProtection="1">
      <alignment vertical="center"/>
    </xf>
    <xf numFmtId="0" fontId="5" fillId="0" borderId="0" xfId="0" applyFont="1" applyAlignment="1" applyProtection="1"/>
    <xf numFmtId="0" fontId="5" fillId="0" borderId="0" xfId="0" applyFont="1" applyBorder="1" applyProtection="1"/>
    <xf numFmtId="0" fontId="9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  <protection hidden="1"/>
    </xf>
    <xf numFmtId="49" fontId="2" fillId="0" borderId="0" xfId="0" applyNumberFormat="1" applyFont="1" applyAlignment="1" applyProtection="1">
      <alignment vertical="center"/>
    </xf>
    <xf numFmtId="0" fontId="2" fillId="0" borderId="0" xfId="0" applyFont="1" applyProtection="1"/>
    <xf numFmtId="0" fontId="25" fillId="0" borderId="0" xfId="0" applyFont="1" applyProtection="1"/>
    <xf numFmtId="0" fontId="9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164" fontId="5" fillId="0" borderId="0" xfId="0" applyNumberFormat="1" applyFont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164" fontId="9" fillId="0" borderId="0" xfId="0" applyNumberFormat="1" applyFont="1" applyAlignment="1" applyProtection="1">
      <alignment vertical="center"/>
    </xf>
    <xf numFmtId="4" fontId="13" fillId="0" borderId="0" xfId="0" applyNumberFormat="1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  <protection hidden="1"/>
    </xf>
    <xf numFmtId="0" fontId="6" fillId="0" borderId="0" xfId="0" applyFont="1" applyAlignment="1" applyProtection="1">
      <alignment horizontal="left" vertical="top" wrapText="1"/>
      <protection locked="0" hidden="1"/>
    </xf>
    <xf numFmtId="0" fontId="7" fillId="0" borderId="0" xfId="0" applyFont="1" applyAlignment="1" applyProtection="1">
      <alignment horizontal="left" vertical="top" wrapText="1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top"/>
      <protection hidden="1"/>
    </xf>
    <xf numFmtId="165" fontId="5" fillId="0" borderId="0" xfId="0" applyNumberFormat="1" applyFont="1" applyAlignment="1" applyProtection="1">
      <alignment horizontal="center" vertical="center"/>
      <protection hidden="1"/>
    </xf>
    <xf numFmtId="165" fontId="5" fillId="0" borderId="0" xfId="0" applyNumberFormat="1" applyFont="1" applyAlignment="1" applyProtection="1">
      <alignment vertical="center"/>
      <protection hidden="1"/>
    </xf>
    <xf numFmtId="4" fontId="5" fillId="0" borderId="0" xfId="0" applyNumberFormat="1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0" fontId="20" fillId="0" borderId="0" xfId="0" applyFont="1" applyAlignment="1" applyProtection="1">
      <protection hidden="1"/>
    </xf>
    <xf numFmtId="0" fontId="27" fillId="0" borderId="0" xfId="0" applyFont="1" applyAlignment="1" applyProtection="1">
      <alignment horizontal="right"/>
    </xf>
    <xf numFmtId="0" fontId="27" fillId="0" borderId="0" xfId="0" applyFont="1" applyAlignment="1">
      <alignment horizontal="left"/>
    </xf>
    <xf numFmtId="0" fontId="27" fillId="0" borderId="0" xfId="0" applyFont="1" applyAlignment="1" applyProtection="1">
      <alignment horizontal="left"/>
      <protection locked="0" hidden="1"/>
    </xf>
    <xf numFmtId="0" fontId="9" fillId="0" borderId="0" xfId="0" applyFont="1" applyProtection="1">
      <protection locked="0" hidden="1"/>
    </xf>
    <xf numFmtId="0" fontId="20" fillId="0" borderId="0" xfId="0" applyFont="1" applyAlignment="1" applyProtection="1"/>
    <xf numFmtId="0" fontId="2" fillId="0" borderId="0" xfId="0" applyFont="1" applyBorder="1" applyAlignment="1" applyProtection="1"/>
    <xf numFmtId="0" fontId="22" fillId="0" borderId="0" xfId="0" applyFont="1" applyAlignment="1" applyProtection="1">
      <alignment vertical="center"/>
    </xf>
    <xf numFmtId="166" fontId="9" fillId="0" borderId="0" xfId="0" applyNumberFormat="1" applyFont="1" applyAlignment="1" applyProtection="1">
      <alignment horizontal="left" vertical="center"/>
    </xf>
    <xf numFmtId="0" fontId="5" fillId="0" borderId="0" xfId="0" applyFont="1" applyBorder="1" applyProtection="1">
      <protection hidden="1"/>
    </xf>
    <xf numFmtId="0" fontId="9" fillId="0" borderId="0" xfId="0" applyFont="1" applyAlignment="1" applyProtection="1">
      <alignment horizontal="right"/>
      <protection hidden="1"/>
    </xf>
    <xf numFmtId="4" fontId="9" fillId="0" borderId="0" xfId="0" applyNumberFormat="1" applyFont="1" applyBorder="1" applyAlignment="1" applyProtection="1">
      <alignment horizontal="center" vertical="center"/>
      <protection hidden="1"/>
    </xf>
    <xf numFmtId="49" fontId="5" fillId="0" borderId="0" xfId="0" applyNumberFormat="1" applyFont="1" applyBorder="1" applyProtection="1"/>
    <xf numFmtId="49" fontId="5" fillId="0" borderId="0" xfId="0" applyNumberFormat="1" applyFont="1" applyProtection="1">
      <protection hidden="1"/>
    </xf>
    <xf numFmtId="49" fontId="20" fillId="0" borderId="0" xfId="0" applyNumberFormat="1" applyFont="1" applyProtection="1">
      <protection hidden="1"/>
    </xf>
    <xf numFmtId="49" fontId="5" fillId="0" borderId="0" xfId="0" applyNumberFormat="1" applyFont="1"/>
    <xf numFmtId="49" fontId="5" fillId="0" borderId="0" xfId="0" applyNumberFormat="1" applyFont="1" applyBorder="1" applyAlignment="1" applyProtection="1">
      <alignment vertical="center"/>
      <protection hidden="1"/>
    </xf>
    <xf numFmtId="168" fontId="5" fillId="0" borderId="0" xfId="0" applyNumberFormat="1" applyFont="1" applyBorder="1" applyAlignment="1" applyProtection="1">
      <alignment horizontal="left" vertical="center"/>
      <protection hidden="1"/>
    </xf>
    <xf numFmtId="168" fontId="5" fillId="0" borderId="4" xfId="0" applyNumberFormat="1" applyFont="1" applyBorder="1" applyAlignment="1" applyProtection="1">
      <alignment horizontal="left" vertical="center"/>
      <protection hidden="1"/>
    </xf>
    <xf numFmtId="49" fontId="2" fillId="0" borderId="0" xfId="0" applyNumberFormat="1" applyFont="1" applyBorder="1" applyAlignment="1" applyProtection="1">
      <alignment vertical="center"/>
      <protection hidden="1"/>
    </xf>
    <xf numFmtId="49" fontId="20" fillId="0" borderId="0" xfId="0" applyNumberFormat="1" applyFont="1" applyBorder="1" applyAlignment="1" applyProtection="1">
      <alignment vertical="center"/>
      <protection hidden="1"/>
    </xf>
    <xf numFmtId="49" fontId="5" fillId="0" borderId="4" xfId="0" applyNumberFormat="1" applyFont="1" applyBorder="1" applyAlignment="1" applyProtection="1">
      <alignment vertical="center"/>
      <protection hidden="1"/>
    </xf>
    <xf numFmtId="49" fontId="5" fillId="0" borderId="3" xfId="0" applyNumberFormat="1" applyFont="1" applyBorder="1" applyAlignment="1" applyProtection="1">
      <alignment vertical="center"/>
      <protection hidden="1"/>
    </xf>
    <xf numFmtId="49" fontId="20" fillId="0" borderId="3" xfId="0" applyNumberFormat="1" applyFont="1" applyBorder="1" applyAlignment="1" applyProtection="1">
      <alignment vertical="center"/>
      <protection hidden="1"/>
    </xf>
    <xf numFmtId="49" fontId="5" fillId="0" borderId="5" xfId="0" applyNumberFormat="1" applyFont="1" applyBorder="1" applyAlignment="1" applyProtection="1">
      <alignment vertical="center"/>
      <protection hidden="1"/>
    </xf>
    <xf numFmtId="0" fontId="17" fillId="0" borderId="0" xfId="0" applyFont="1" applyBorder="1" applyAlignment="1"/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/>
    </xf>
    <xf numFmtId="49" fontId="19" fillId="0" borderId="0" xfId="0" applyNumberFormat="1" applyFont="1" applyFill="1" applyBorder="1" applyAlignment="1" applyProtection="1"/>
    <xf numFmtId="0" fontId="5" fillId="0" borderId="6" xfId="0" applyFont="1" applyFill="1" applyBorder="1" applyAlignment="1" applyProtection="1">
      <alignment wrapText="1"/>
      <protection locked="0"/>
    </xf>
    <xf numFmtId="0" fontId="21" fillId="0" borderId="0" xfId="0" applyFont="1" applyAlignment="1" applyProtection="1">
      <alignment horizontal="left" vertical="top"/>
      <protection hidden="1"/>
    </xf>
    <xf numFmtId="0" fontId="21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vertical="center"/>
      <protection hidden="1"/>
    </xf>
    <xf numFmtId="4" fontId="13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>
      <alignment vertical="center"/>
    </xf>
    <xf numFmtId="2" fontId="13" fillId="0" borderId="0" xfId="0" applyNumberFormat="1" applyFont="1" applyBorder="1" applyAlignment="1" applyProtection="1">
      <alignment horizontal="center" vertical="center"/>
    </xf>
    <xf numFmtId="0" fontId="30" fillId="0" borderId="0" xfId="0" applyFont="1" applyAlignment="1" applyProtection="1">
      <alignment horizontal="left"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22" fillId="0" borderId="0" xfId="0" applyFont="1" applyBorder="1" applyAlignment="1" applyProtection="1">
      <alignment vertical="center"/>
      <protection hidden="1"/>
    </xf>
    <xf numFmtId="0" fontId="1" fillId="0" borderId="1" xfId="0" applyFont="1" applyBorder="1" applyAlignment="1">
      <alignment vertical="center"/>
    </xf>
    <xf numFmtId="0" fontId="32" fillId="0" borderId="0" xfId="0" applyFont="1" applyAlignment="1" applyProtection="1">
      <alignment vertical="top" wrapText="1"/>
      <protection locked="0" hidden="1"/>
    </xf>
    <xf numFmtId="0" fontId="1" fillId="0" borderId="0" xfId="0" applyFont="1" applyProtection="1">
      <protection locked="0" hidden="1"/>
    </xf>
    <xf numFmtId="0" fontId="2" fillId="0" borderId="0" xfId="0" applyFont="1" applyAlignment="1">
      <alignment horizontal="right"/>
    </xf>
    <xf numFmtId="0" fontId="27" fillId="0" borderId="0" xfId="0" applyFont="1" applyAlignment="1" applyProtection="1">
      <protection locked="0" hidden="1"/>
    </xf>
    <xf numFmtId="0" fontId="2" fillId="0" borderId="0" xfId="0" applyFont="1" applyAlignment="1" applyProtection="1">
      <protection locked="0" hidden="1"/>
    </xf>
    <xf numFmtId="0" fontId="22" fillId="0" borderId="0" xfId="0" applyFont="1" applyProtection="1">
      <protection locked="0" hidden="1"/>
    </xf>
    <xf numFmtId="0" fontId="27" fillId="0" borderId="0" xfId="0" applyFont="1" applyAlignment="1" applyProtection="1">
      <protection hidden="1"/>
    </xf>
    <xf numFmtId="0" fontId="27" fillId="0" borderId="0" xfId="0" applyFont="1" applyAlignment="1" applyProtection="1"/>
    <xf numFmtId="0" fontId="22" fillId="0" borderId="0" xfId="0" applyFont="1" applyProtection="1"/>
    <xf numFmtId="0" fontId="22" fillId="0" borderId="0" xfId="0" applyFont="1" applyProtection="1">
      <protection hidden="1"/>
    </xf>
    <xf numFmtId="0" fontId="22" fillId="0" borderId="0" xfId="0" applyFont="1"/>
    <xf numFmtId="0" fontId="33" fillId="0" borderId="0" xfId="0" applyFont="1" applyProtection="1"/>
    <xf numFmtId="49" fontId="1" fillId="0" borderId="10" xfId="0" applyNumberFormat="1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12" xfId="0" applyFont="1" applyBorder="1" applyAlignment="1" applyProtection="1">
      <alignment vertical="center"/>
      <protection hidden="1"/>
    </xf>
    <xf numFmtId="168" fontId="5" fillId="0" borderId="24" xfId="0" applyNumberFormat="1" applyFont="1" applyBorder="1" applyAlignment="1" applyProtection="1">
      <alignment horizontal="left" vertical="center"/>
      <protection hidden="1"/>
    </xf>
    <xf numFmtId="168" fontId="5" fillId="0" borderId="15" xfId="0" applyNumberFormat="1" applyFont="1" applyBorder="1" applyAlignment="1" applyProtection="1">
      <alignment horizontal="left" vertical="center"/>
      <protection hidden="1"/>
    </xf>
    <xf numFmtId="168" fontId="5" fillId="0" borderId="25" xfId="0" applyNumberFormat="1" applyFont="1" applyBorder="1" applyAlignment="1" applyProtection="1">
      <alignment horizontal="left" vertical="center"/>
      <protection hidden="1"/>
    </xf>
    <xf numFmtId="170" fontId="13" fillId="0" borderId="10" xfId="0" applyNumberFormat="1" applyFont="1" applyBorder="1" applyAlignment="1" applyProtection="1">
      <alignment horizontal="center" vertical="center"/>
    </xf>
    <xf numFmtId="170" fontId="5" fillId="0" borderId="11" xfId="0" applyNumberFormat="1" applyFont="1" applyBorder="1" applyAlignment="1"/>
    <xf numFmtId="170" fontId="5" fillId="0" borderId="12" xfId="0" applyNumberFormat="1" applyFont="1" applyBorder="1" applyAlignment="1"/>
    <xf numFmtId="0" fontId="23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horizontal="left" vertical="center" wrapText="1"/>
    </xf>
    <xf numFmtId="0" fontId="2" fillId="0" borderId="0" xfId="0" applyFont="1" applyAlignment="1"/>
    <xf numFmtId="49" fontId="5" fillId="0" borderId="11" xfId="0" applyNumberFormat="1" applyFont="1" applyBorder="1" applyAlignment="1" applyProtection="1">
      <alignment vertical="center"/>
      <protection hidden="1"/>
    </xf>
    <xf numFmtId="49" fontId="5" fillId="0" borderId="12" xfId="0" applyNumberFormat="1" applyFont="1" applyBorder="1" applyAlignment="1" applyProtection="1">
      <alignment vertical="center"/>
      <protection hidden="1"/>
    </xf>
    <xf numFmtId="0" fontId="5" fillId="0" borderId="13" xfId="0" applyFont="1" applyBorder="1" applyAlignment="1" applyProtection="1">
      <alignment vertical="center"/>
      <protection hidden="1"/>
    </xf>
    <xf numFmtId="0" fontId="5" fillId="0" borderId="27" xfId="0" applyFont="1" applyBorder="1" applyAlignment="1" applyProtection="1"/>
    <xf numFmtId="0" fontId="0" fillId="0" borderId="28" xfId="0" applyBorder="1" applyAlignment="1"/>
    <xf numFmtId="0" fontId="0" fillId="0" borderId="29" xfId="0" applyBorder="1" applyAlignment="1"/>
    <xf numFmtId="0" fontId="9" fillId="0" borderId="0" xfId="0" applyFont="1" applyAlignment="1" applyProtection="1">
      <alignment horizontal="right"/>
      <protection hidden="1"/>
    </xf>
    <xf numFmtId="170" fontId="13" fillId="0" borderId="10" xfId="0" applyNumberFormat="1" applyFont="1" applyFill="1" applyBorder="1" applyAlignment="1" applyProtection="1">
      <alignment horizontal="center" vertical="center"/>
      <protection locked="0"/>
    </xf>
    <xf numFmtId="170" fontId="13" fillId="0" borderId="11" xfId="0" applyNumberFormat="1" applyFont="1" applyFill="1" applyBorder="1" applyAlignment="1" applyProtection="1">
      <alignment horizontal="center" vertical="center"/>
      <protection locked="0"/>
    </xf>
    <xf numFmtId="170" fontId="13" fillId="0" borderId="12" xfId="0" applyNumberFormat="1" applyFont="1" applyFill="1" applyBorder="1" applyAlignment="1" applyProtection="1">
      <alignment horizontal="center" vertical="center"/>
      <protection locked="0"/>
    </xf>
    <xf numFmtId="49" fontId="5" fillId="3" borderId="10" xfId="0" applyNumberFormat="1" applyFont="1" applyFill="1" applyBorder="1" applyAlignment="1" applyProtection="1">
      <alignment horizontal="left" vertical="center"/>
      <protection locked="0"/>
    </xf>
    <xf numFmtId="49" fontId="5" fillId="3" borderId="11" xfId="0" applyNumberFormat="1" applyFont="1" applyFill="1" applyBorder="1" applyAlignment="1" applyProtection="1">
      <alignment horizontal="left" vertical="center"/>
      <protection locked="0"/>
    </xf>
    <xf numFmtId="49" fontId="5" fillId="3" borderId="13" xfId="0" applyNumberFormat="1" applyFont="1" applyFill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 wrapText="1"/>
      <protection hidden="1"/>
    </xf>
    <xf numFmtId="0" fontId="5" fillId="0" borderId="11" xfId="0" applyFont="1" applyBorder="1" applyAlignment="1" applyProtection="1">
      <alignment horizontal="left" vertical="center" wrapText="1"/>
      <protection hidden="1"/>
    </xf>
    <xf numFmtId="0" fontId="5" fillId="0" borderId="13" xfId="0" applyFont="1" applyBorder="1" applyAlignment="1" applyProtection="1">
      <alignment horizontal="left" vertical="center" wrapText="1"/>
      <protection hidden="1"/>
    </xf>
    <xf numFmtId="0" fontId="21" fillId="0" borderId="0" xfId="0" applyFont="1" applyAlignment="1" applyProtection="1">
      <alignment horizontal="left" vertical="center" wrapText="1"/>
    </xf>
    <xf numFmtId="49" fontId="13" fillId="4" borderId="30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1" xfId="0" applyNumberFormat="1" applyBorder="1" applyAlignment="1" applyProtection="1">
      <alignment horizontal="center" vertical="center" wrapText="1"/>
      <protection locked="0"/>
    </xf>
    <xf numFmtId="49" fontId="0" fillId="0" borderId="32" xfId="0" applyNumberForma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protection hidden="1"/>
    </xf>
    <xf numFmtId="0" fontId="12" fillId="0" borderId="8" xfId="0" applyFont="1" applyBorder="1" applyAlignment="1" applyProtection="1">
      <protection hidden="1"/>
    </xf>
    <xf numFmtId="0" fontId="12" fillId="0" borderId="9" xfId="0" applyFont="1" applyBorder="1" applyAlignment="1" applyProtection="1">
      <protection hidden="1"/>
    </xf>
    <xf numFmtId="49" fontId="12" fillId="0" borderId="8" xfId="0" applyNumberFormat="1" applyFont="1" applyBorder="1" applyAlignment="1" applyProtection="1">
      <protection hidden="1"/>
    </xf>
    <xf numFmtId="169" fontId="13" fillId="0" borderId="10" xfId="0" applyNumberFormat="1" applyFont="1" applyBorder="1" applyAlignment="1" applyProtection="1">
      <alignment horizontal="center" vertical="center"/>
      <protection hidden="1"/>
    </xf>
    <xf numFmtId="169" fontId="13" fillId="0" borderId="11" xfId="0" applyNumberFormat="1" applyFont="1" applyBorder="1" applyAlignment="1" applyProtection="1">
      <alignment horizontal="center" vertical="center"/>
      <protection hidden="1"/>
    </xf>
    <xf numFmtId="169" fontId="13" fillId="0" borderId="12" xfId="0" applyNumberFormat="1" applyFont="1" applyBorder="1" applyAlignment="1" applyProtection="1">
      <alignment horizontal="center" vertical="center"/>
      <protection hidden="1"/>
    </xf>
    <xf numFmtId="49" fontId="5" fillId="3" borderId="10" xfId="0" applyNumberFormat="1" applyFont="1" applyFill="1" applyBorder="1" applyAlignment="1" applyProtection="1">
      <alignment vertical="center"/>
      <protection locked="0"/>
    </xf>
    <xf numFmtId="49" fontId="5" fillId="3" borderId="11" xfId="0" applyNumberFormat="1" applyFont="1" applyFill="1" applyBorder="1" applyAlignment="1" applyProtection="1">
      <alignment vertical="center"/>
      <protection locked="0"/>
    </xf>
    <xf numFmtId="49" fontId="5" fillId="3" borderId="15" xfId="0" applyNumberFormat="1" applyFont="1" applyFill="1" applyBorder="1" applyAlignment="1" applyProtection="1">
      <alignment vertical="center"/>
      <protection locked="0"/>
    </xf>
    <xf numFmtId="49" fontId="5" fillId="3" borderId="16" xfId="0" applyNumberFormat="1" applyFont="1" applyFill="1" applyBorder="1" applyAlignment="1" applyProtection="1">
      <alignment vertical="center"/>
      <protection locked="0"/>
    </xf>
    <xf numFmtId="169" fontId="13" fillId="0" borderId="10" xfId="0" applyNumberFormat="1" applyFont="1" applyBorder="1" applyAlignment="1" applyProtection="1">
      <alignment horizontal="center" vertical="center"/>
    </xf>
    <xf numFmtId="169" fontId="13" fillId="0" borderId="11" xfId="0" applyNumberFormat="1" applyFont="1" applyBorder="1" applyAlignment="1" applyProtection="1">
      <alignment horizontal="center" vertical="center"/>
    </xf>
    <xf numFmtId="169" fontId="13" fillId="0" borderId="12" xfId="0" applyNumberFormat="1" applyFont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  <protection hidden="1"/>
    </xf>
    <xf numFmtId="0" fontId="13" fillId="0" borderId="11" xfId="0" applyFont="1" applyFill="1" applyBorder="1" applyAlignment="1" applyProtection="1">
      <alignment horizontal="center" vertical="center"/>
      <protection hidden="1"/>
    </xf>
    <xf numFmtId="0" fontId="13" fillId="0" borderId="12" xfId="0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4" xfId="0" applyFont="1" applyBorder="1" applyAlignment="1" applyProtection="1">
      <alignment vertical="center"/>
      <protection hidden="1"/>
    </xf>
    <xf numFmtId="49" fontId="5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12" xfId="0" applyNumberFormat="1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hidden="1"/>
    </xf>
    <xf numFmtId="0" fontId="13" fillId="4" borderId="30" xfId="0" applyFont="1" applyFill="1" applyBorder="1" applyAlignment="1" applyProtection="1">
      <alignment horizontal="center" vertical="center"/>
      <protection locked="0"/>
    </xf>
    <xf numFmtId="0" fontId="13" fillId="4" borderId="31" xfId="0" applyFont="1" applyFill="1" applyBorder="1" applyAlignment="1" applyProtection="1">
      <alignment horizontal="center" vertical="center"/>
      <protection locked="0"/>
    </xf>
    <xf numFmtId="0" fontId="13" fillId="4" borderId="32" xfId="0" applyFont="1" applyFill="1" applyBorder="1" applyAlignment="1" applyProtection="1">
      <alignment horizontal="center" vertical="center"/>
      <protection locked="0"/>
    </xf>
    <xf numFmtId="0" fontId="31" fillId="2" borderId="0" xfId="0" applyFont="1" applyFill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horizontal="center" vertical="center"/>
    </xf>
    <xf numFmtId="9" fontId="2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5" fillId="0" borderId="0" xfId="0" applyFont="1" applyAlignment="1" applyProtection="1"/>
    <xf numFmtId="0" fontId="21" fillId="0" borderId="0" xfId="0" applyFont="1" applyAlignment="1" applyProtection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/>
    <xf numFmtId="0" fontId="23" fillId="0" borderId="0" xfId="0" applyFont="1" applyAlignment="1" applyProtection="1">
      <alignment vertical="top" wrapText="1"/>
    </xf>
    <xf numFmtId="0" fontId="23" fillId="0" borderId="0" xfId="0" applyFont="1" applyAlignment="1">
      <alignment vertical="top" wrapText="1"/>
    </xf>
    <xf numFmtId="0" fontId="5" fillId="0" borderId="0" xfId="0" applyFont="1" applyAlignment="1" applyProtection="1">
      <alignment vertical="top" wrapText="1"/>
      <protection locked="0" hidden="1"/>
    </xf>
    <xf numFmtId="0" fontId="24" fillId="0" borderId="22" xfId="0" applyFont="1" applyBorder="1" applyAlignment="1" applyProtection="1">
      <alignment horizontal="center" vertical="center" wrapText="1"/>
      <protection hidden="1"/>
    </xf>
    <xf numFmtId="49" fontId="5" fillId="3" borderId="10" xfId="0" applyNumberFormat="1" applyFont="1" applyFill="1" applyBorder="1" applyAlignment="1" applyProtection="1">
      <alignment vertical="center" wrapText="1"/>
      <protection locked="0"/>
    </xf>
    <xf numFmtId="49" fontId="5" fillId="3" borderId="11" xfId="0" applyNumberFormat="1" applyFont="1" applyFill="1" applyBorder="1" applyAlignment="1" applyProtection="1">
      <alignment vertical="center" wrapText="1"/>
      <protection locked="0"/>
    </xf>
    <xf numFmtId="49" fontId="5" fillId="3" borderId="23" xfId="0" applyNumberFormat="1" applyFont="1" applyFill="1" applyBorder="1" applyAlignment="1" applyProtection="1">
      <alignment vertical="center" wrapText="1"/>
      <protection locked="0"/>
    </xf>
    <xf numFmtId="49" fontId="5" fillId="3" borderId="13" xfId="0" applyNumberFormat="1" applyFont="1" applyFill="1" applyBorder="1" applyAlignment="1" applyProtection="1">
      <alignment vertical="center" wrapText="1"/>
      <protection locked="0"/>
    </xf>
    <xf numFmtId="49" fontId="1" fillId="0" borderId="10" xfId="0" applyNumberFormat="1" applyFont="1" applyBorder="1" applyAlignment="1" applyProtection="1">
      <alignment vertical="center" wrapText="1"/>
      <protection hidden="1"/>
    </xf>
    <xf numFmtId="0" fontId="5" fillId="0" borderId="11" xfId="0" applyFont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vertical="center" wrapText="1"/>
      <protection hidden="1"/>
    </xf>
    <xf numFmtId="168" fontId="1" fillId="0" borderId="10" xfId="0" applyNumberFormat="1" applyFont="1" applyBorder="1" applyAlignment="1" applyProtection="1">
      <alignment horizontal="left" vertical="center"/>
      <protection hidden="1"/>
    </xf>
    <xf numFmtId="0" fontId="5" fillId="0" borderId="11" xfId="0" applyFont="1" applyBorder="1" applyAlignment="1" applyProtection="1">
      <alignment horizontal="left" vertical="center"/>
      <protection hidden="1"/>
    </xf>
    <xf numFmtId="0" fontId="5" fillId="0" borderId="13" xfId="0" applyFont="1" applyBorder="1" applyAlignment="1" applyProtection="1">
      <alignment horizontal="left" vertical="center"/>
      <protection hidden="1"/>
    </xf>
    <xf numFmtId="0" fontId="28" fillId="5" borderId="0" xfId="0" applyNumberFormat="1" applyFont="1" applyFill="1" applyAlignment="1" applyProtection="1">
      <alignment horizontal="justify" vertical="top" wrapText="1"/>
    </xf>
    <xf numFmtId="0" fontId="28" fillId="5" borderId="0" xfId="0" applyNumberFormat="1" applyFont="1" applyFill="1" applyAlignment="1" applyProtection="1">
      <alignment horizontal="justify" vertical="top"/>
    </xf>
    <xf numFmtId="49" fontId="2" fillId="0" borderId="1" xfId="0" applyNumberFormat="1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4" xfId="0" applyFont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center" vertical="top"/>
      <protection hidden="1"/>
    </xf>
    <xf numFmtId="49" fontId="5" fillId="3" borderId="3" xfId="0" applyNumberFormat="1" applyFont="1" applyFill="1" applyBorder="1" applyAlignment="1" applyProtection="1">
      <alignment vertical="center"/>
      <protection hidden="1"/>
    </xf>
    <xf numFmtId="0" fontId="5" fillId="3" borderId="3" xfId="0" applyFont="1" applyFill="1" applyBorder="1" applyAlignment="1" applyProtection="1">
      <alignment vertical="center"/>
      <protection hidden="1"/>
    </xf>
    <xf numFmtId="0" fontId="5" fillId="3" borderId="26" xfId="0" applyFont="1" applyFill="1" applyBorder="1" applyAlignment="1" applyProtection="1">
      <alignment vertical="center"/>
      <protection hidden="1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center" vertical="top"/>
      <protection hidden="1"/>
    </xf>
    <xf numFmtId="49" fontId="1" fillId="3" borderId="19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19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2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1" xfId="0" applyNumberFormat="1" applyFont="1" applyFill="1" applyBorder="1" applyAlignment="1" applyProtection="1">
      <alignment horizontal="left" vertical="center"/>
    </xf>
    <xf numFmtId="49" fontId="7" fillId="0" borderId="19" xfId="0" applyNumberFormat="1" applyFont="1" applyFill="1" applyBorder="1" applyAlignment="1" applyProtection="1">
      <alignment horizontal="left" vertical="center"/>
    </xf>
    <xf numFmtId="49" fontId="1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1" xfId="0" applyNumberFormat="1" applyBorder="1" applyAlignment="1" applyProtection="1">
      <alignment horizontal="left" vertical="center" wrapText="1"/>
      <protection locked="0"/>
    </xf>
    <xf numFmtId="49" fontId="0" fillId="0" borderId="12" xfId="0" applyNumberForma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right"/>
    </xf>
    <xf numFmtId="0" fontId="0" fillId="0" borderId="0" xfId="0" applyAlignment="1"/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>
      <alignment horizontal="left"/>
    </xf>
    <xf numFmtId="0" fontId="34" fillId="0" borderId="0" xfId="0" applyFont="1" applyAlignment="1" applyProtection="1">
      <alignment vertical="top" wrapText="1"/>
    </xf>
    <xf numFmtId="0" fontId="21" fillId="0" borderId="0" xfId="0" applyFont="1" applyAlignment="1"/>
    <xf numFmtId="0" fontId="0" fillId="0" borderId="19" xfId="0" applyBorder="1" applyAlignment="1">
      <alignment horizontal="left" vertical="center"/>
    </xf>
    <xf numFmtId="0" fontId="9" fillId="0" borderId="0" xfId="0" applyFont="1" applyFill="1" applyBorder="1" applyAlignment="1" applyProtection="1">
      <protection locked="0"/>
    </xf>
    <xf numFmtId="0" fontId="5" fillId="0" borderId="0" xfId="0" applyFont="1" applyAlignment="1"/>
    <xf numFmtId="49" fontId="1" fillId="3" borderId="17" xfId="0" applyNumberFormat="1" applyFont="1" applyFill="1" applyBorder="1" applyAlignment="1" applyProtection="1">
      <alignment wrapText="1"/>
      <protection locked="0"/>
    </xf>
    <xf numFmtId="49" fontId="0" fillId="3" borderId="17" xfId="0" applyNumberFormat="1" applyFill="1" applyBorder="1" applyAlignment="1" applyProtection="1">
      <alignment wrapText="1"/>
      <protection locked="0"/>
    </xf>
    <xf numFmtId="49" fontId="7" fillId="0" borderId="18" xfId="0" applyNumberFormat="1" applyFont="1" applyFill="1" applyBorder="1" applyAlignment="1" applyProtection="1">
      <alignment vertical="center"/>
    </xf>
    <xf numFmtId="0" fontId="0" fillId="0" borderId="17" xfId="0" applyBorder="1" applyAlignment="1"/>
    <xf numFmtId="49" fontId="7" fillId="0" borderId="14" xfId="0" applyNumberFormat="1" applyFont="1" applyFill="1" applyBorder="1" applyAlignment="1" applyProtection="1">
      <alignment vertical="center" wrapText="1"/>
    </xf>
    <xf numFmtId="0" fontId="0" fillId="0" borderId="11" xfId="0" applyBorder="1" applyAlignment="1">
      <alignment vertical="center" wrapText="1"/>
    </xf>
    <xf numFmtId="49" fontId="7" fillId="0" borderId="10" xfId="0" applyNumberFormat="1" applyFont="1" applyFill="1" applyBorder="1" applyAlignment="1" applyProtection="1">
      <alignment horizontal="left" vertical="center"/>
    </xf>
    <xf numFmtId="49" fontId="7" fillId="0" borderId="11" xfId="0" applyNumberFormat="1" applyFont="1" applyFill="1" applyBorder="1" applyAlignment="1" applyProtection="1">
      <alignment horizontal="left" vertical="center"/>
    </xf>
    <xf numFmtId="49" fontId="1" fillId="3" borderId="11" xfId="0" applyNumberFormat="1" applyFont="1" applyFill="1" applyBorder="1" applyAlignment="1" applyProtection="1">
      <alignment vertical="center" wrapText="1"/>
      <protection locked="0"/>
    </xf>
    <xf numFmtId="49" fontId="0" fillId="3" borderId="11" xfId="0" applyNumberFormat="1" applyFill="1" applyBorder="1" applyAlignment="1" applyProtection="1">
      <alignment vertical="center" wrapText="1"/>
      <protection locked="0"/>
    </xf>
    <xf numFmtId="49" fontId="0" fillId="3" borderId="13" xfId="0" applyNumberFormat="1" applyFill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 horizontal="center" vertical="top"/>
    </xf>
    <xf numFmtId="0" fontId="18" fillId="0" borderId="0" xfId="0" applyFont="1" applyAlignment="1">
      <alignment horizontal="center" vertical="top"/>
    </xf>
    <xf numFmtId="0" fontId="18" fillId="0" borderId="0" xfId="0" applyFont="1" applyAlignment="1"/>
    <xf numFmtId="0" fontId="17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 applyProtection="1">
      <alignment vertical="top" wrapText="1"/>
    </xf>
    <xf numFmtId="0" fontId="13" fillId="0" borderId="0" xfId="0" applyFont="1" applyBorder="1" applyAlignment="1">
      <alignment wrapText="1"/>
    </xf>
    <xf numFmtId="49" fontId="7" fillId="0" borderId="14" xfId="0" applyNumberFormat="1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49" fontId="7" fillId="0" borderId="14" xfId="0" applyNumberFormat="1" applyFont="1" applyFill="1" applyBorder="1" applyAlignment="1" applyProtection="1">
      <alignment horizontal="left" vertical="center"/>
    </xf>
    <xf numFmtId="49" fontId="5" fillId="3" borderId="12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4" xfId="0" applyNumberFormat="1" applyFont="1" applyFill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1" fillId="3" borderId="19" xfId="0" applyFont="1" applyFill="1" applyBorder="1" applyAlignment="1" applyProtection="1">
      <alignment horizontal="left" vertical="center" wrapText="1"/>
      <protection locked="0"/>
    </xf>
    <xf numFmtId="0" fontId="5" fillId="3" borderId="19" xfId="0" applyFont="1" applyFill="1" applyBorder="1" applyAlignment="1" applyProtection="1">
      <alignment horizontal="left" vertical="center" wrapText="1"/>
      <protection locked="0"/>
    </xf>
    <xf numFmtId="0" fontId="5" fillId="3" borderId="2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right" vertical="top" wrapText="1"/>
    </xf>
    <xf numFmtId="0" fontId="5" fillId="0" borderId="0" xfId="0" applyFont="1" applyAlignment="1">
      <alignment horizontal="right"/>
    </xf>
    <xf numFmtId="0" fontId="18" fillId="0" borderId="0" xfId="0" applyFont="1" applyAlignment="1" applyProtection="1">
      <alignment vertical="top"/>
    </xf>
    <xf numFmtId="0" fontId="0" fillId="0" borderId="0" xfId="0" applyAlignment="1" applyProtection="1"/>
    <xf numFmtId="0" fontId="35" fillId="0" borderId="0" xfId="0" applyFont="1" applyFill="1" applyBorder="1" applyAlignment="1" applyProtection="1">
      <alignment horizontal="center" wrapText="1"/>
    </xf>
    <xf numFmtId="0" fontId="5" fillId="0" borderId="4" xfId="0" applyFont="1" applyBorder="1" applyAlignment="1"/>
    <xf numFmtId="0" fontId="0" fillId="0" borderId="4" xfId="0" applyBorder="1" applyAlignment="1"/>
    <xf numFmtId="0" fontId="2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9" fillId="6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170" fontId="5" fillId="0" borderId="11" xfId="0" applyNumberFormat="1" applyFont="1" applyBorder="1"/>
    <xf numFmtId="170" fontId="5" fillId="0" borderId="12" xfId="0" applyNumberFormat="1" applyFont="1" applyBorder="1"/>
    <xf numFmtId="0" fontId="2" fillId="0" borderId="0" xfId="0" applyFont="1" applyAlignment="1">
      <alignment horizontal="left"/>
    </xf>
    <xf numFmtId="168" fontId="2" fillId="0" borderId="0" xfId="0" applyNumberFormat="1" applyFont="1" applyBorder="1" applyAlignment="1" applyProtection="1">
      <alignment horizontal="center" vertical="top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3" xfId="0" applyFont="1" applyBorder="1" applyAlignment="1" applyProtection="1">
      <alignment vertical="center"/>
      <protection hidden="1"/>
    </xf>
    <xf numFmtId="0" fontId="5" fillId="0" borderId="26" xfId="0" applyFont="1" applyBorder="1" applyAlignment="1" applyProtection="1">
      <alignment vertical="center"/>
      <protection hidden="1"/>
    </xf>
    <xf numFmtId="0" fontId="1" fillId="0" borderId="15" xfId="0" applyFont="1" applyBorder="1" applyAlignment="1" applyProtection="1">
      <alignment vertical="center" wrapText="1"/>
      <protection hidden="1"/>
    </xf>
    <xf numFmtId="0" fontId="0" fillId="0" borderId="15" xfId="0" applyBorder="1" applyAlignment="1" applyProtection="1">
      <alignment vertical="center" wrapText="1"/>
      <protection hidden="1"/>
    </xf>
    <xf numFmtId="0" fontId="0" fillId="0" borderId="25" xfId="0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4" xfId="0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49" fontId="5" fillId="3" borderId="24" xfId="0" applyNumberFormat="1" applyFont="1" applyFill="1" applyBorder="1" applyAlignment="1" applyProtection="1">
      <alignment horizontal="left" vertical="center"/>
      <protection locked="0"/>
    </xf>
    <xf numFmtId="49" fontId="5" fillId="3" borderId="15" xfId="0" applyNumberFormat="1" applyFont="1" applyFill="1" applyBorder="1" applyAlignment="1" applyProtection="1">
      <alignment horizontal="left" vertical="center"/>
      <protection locked="0"/>
    </xf>
    <xf numFmtId="49" fontId="5" fillId="3" borderId="25" xfId="0" applyNumberFormat="1" applyFont="1" applyFill="1" applyBorder="1" applyAlignment="1" applyProtection="1">
      <alignment horizontal="left" vertical="center"/>
      <protection locked="0"/>
    </xf>
    <xf numFmtId="49" fontId="5" fillId="3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horizontal="left" wrapText="1"/>
      <protection hidden="1"/>
    </xf>
    <xf numFmtId="0" fontId="0" fillId="0" borderId="0" xfId="0" applyAlignment="1">
      <alignment wrapText="1"/>
    </xf>
    <xf numFmtId="0" fontId="22" fillId="0" borderId="0" xfId="0" applyFont="1" applyBorder="1" applyAlignment="1" applyProtection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14" xfId="0" applyFont="1" applyBorder="1" applyAlignment="1" applyProtection="1">
      <alignment vertical="center"/>
      <protection hidden="1"/>
    </xf>
    <xf numFmtId="49" fontId="9" fillId="0" borderId="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AA$30" lockText="1" noThreeD="1"/>
</file>

<file path=xl/ctrlProps/ctrlProp10.xml><?xml version="1.0" encoding="utf-8"?>
<formControlPr xmlns="http://schemas.microsoft.com/office/spreadsheetml/2009/9/main" objectType="CheckBox" fmlaLink="$AG$28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CheckBox" fmlaLink="$J$61" lockText="1" noThreeD="1"/>
</file>

<file path=xl/ctrlProps/ctrlProp6.xml><?xml version="1.0" encoding="utf-8"?>
<formControlPr xmlns="http://schemas.microsoft.com/office/spreadsheetml/2009/9/main" objectType="CheckBox" fmlaLink="$P$61" lockText="1" noThreeD="1"/>
</file>

<file path=xl/ctrlProps/ctrlProp7.xml><?xml version="1.0" encoding="utf-8"?>
<formControlPr xmlns="http://schemas.microsoft.com/office/spreadsheetml/2009/9/main" objectType="CheckBox" fmlaLink="$D$56" lockText="1" noThreeD="1"/>
</file>

<file path=xl/ctrlProps/ctrlProp8.xml><?xml version="1.0" encoding="utf-8"?>
<formControlPr xmlns="http://schemas.microsoft.com/office/spreadsheetml/2009/9/main" objectType="CheckBox" fmlaLink="$AB$33" lockText="1" noThreeD="1"/>
</file>

<file path=xl/ctrlProps/ctrlProp9.xml><?xml version="1.0" encoding="utf-8"?>
<formControlPr xmlns="http://schemas.microsoft.com/office/spreadsheetml/2009/9/main" objectType="CheckBox" fmlaLink="$X$61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38100</xdr:rowOff>
    </xdr:from>
    <xdr:to>
      <xdr:col>26</xdr:col>
      <xdr:colOff>114300</xdr:colOff>
      <xdr:row>0</xdr:row>
      <xdr:rowOff>38100</xdr:rowOff>
    </xdr:to>
    <xdr:pic>
      <xdr:nvPicPr>
        <xdr:cNvPr id="6010" name="Picture 46" descr="App-med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5"/>
        <a:stretch>
          <a:fillRect/>
        </a:stretch>
      </xdr:blipFill>
      <xdr:spPr bwMode="auto">
        <a:xfrm>
          <a:off x="57150" y="38100"/>
          <a:ext cx="6448425" cy="0"/>
        </a:xfrm>
        <a:prstGeom prst="rect">
          <a:avLst/>
        </a:prstGeom>
        <a:solidFill>
          <a:srgbClr val="03036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23812</xdr:colOff>
      <xdr:row>12</xdr:row>
      <xdr:rowOff>39952</xdr:rowOff>
    </xdr:from>
    <xdr:to>
      <xdr:col>41</xdr:col>
      <xdr:colOff>23812</xdr:colOff>
      <xdr:row>12</xdr:row>
      <xdr:rowOff>243453</xdr:rowOff>
    </xdr:to>
    <xdr:pic>
      <xdr:nvPicPr>
        <xdr:cNvPr id="5803" name="Picture 46" descr="App-med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bg2">
              <a:shade val="45000"/>
              <a:satMod val="135000"/>
            </a:schemeClr>
            <a:prstClr val="white"/>
          </a:duotone>
          <a:lum bright="-20000" contrast="30000"/>
        </a:blip>
        <a:srcRect l="285"/>
        <a:stretch>
          <a:fillRect/>
        </a:stretch>
      </xdr:blipFill>
      <xdr:spPr bwMode="auto">
        <a:xfrm>
          <a:off x="23812" y="2718858"/>
          <a:ext cx="9274969" cy="203501"/>
        </a:xfrm>
        <a:prstGeom prst="rect">
          <a:avLst/>
        </a:prstGeom>
        <a:solidFill>
          <a:srgbClr val="030361"/>
        </a:solidFill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133350</xdr:colOff>
          <xdr:row>39</xdr:row>
          <xdr:rowOff>76200</xdr:rowOff>
        </xdr:from>
        <xdr:to>
          <xdr:col>28</xdr:col>
          <xdr:colOff>171450</xdr:colOff>
          <xdr:row>46</xdr:row>
          <xdr:rowOff>142875</xdr:rowOff>
        </xdr:to>
        <xdr:sp macro="" textlink="">
          <xdr:nvSpPr>
            <xdr:cNvPr id="5371" name="Object 251" hidden="1">
              <a:extLst>
                <a:ext uri="{63B3BB69-23CF-44E3-9099-C40C66FF867C}">
                  <a14:compatExt spid="_x0000_s5371"/>
                </a:ext>
                <a:ext uri="{FF2B5EF4-FFF2-40B4-BE49-F238E27FC236}">
                  <a16:creationId xmlns:a16="http://schemas.microsoft.com/office/drawing/2014/main" id="{00000000-0008-0000-0000-0000F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39</xdr:row>
          <xdr:rowOff>47625</xdr:rowOff>
        </xdr:from>
        <xdr:to>
          <xdr:col>3</xdr:col>
          <xdr:colOff>114300</xdr:colOff>
          <xdr:row>41</xdr:row>
          <xdr:rowOff>28575</xdr:rowOff>
        </xdr:to>
        <xdr:sp macro="" textlink="">
          <xdr:nvSpPr>
            <xdr:cNvPr id="5710" name="Option Button 590" hidden="1">
              <a:extLst>
                <a:ext uri="{63B3BB69-23CF-44E3-9099-C40C66FF867C}">
                  <a14:compatExt spid="_x0000_s5710"/>
                </a:ext>
                <a:ext uri="{FF2B5EF4-FFF2-40B4-BE49-F238E27FC236}">
                  <a16:creationId xmlns:a16="http://schemas.microsoft.com/office/drawing/2014/main" id="{00000000-0008-0000-0000-00004E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41</xdr:row>
          <xdr:rowOff>0</xdr:rowOff>
        </xdr:from>
        <xdr:to>
          <xdr:col>3</xdr:col>
          <xdr:colOff>114300</xdr:colOff>
          <xdr:row>43</xdr:row>
          <xdr:rowOff>28575</xdr:rowOff>
        </xdr:to>
        <xdr:sp macro="" textlink="">
          <xdr:nvSpPr>
            <xdr:cNvPr id="5711" name="Option Button 591" hidden="1">
              <a:extLst>
                <a:ext uri="{63B3BB69-23CF-44E3-9099-C40C66FF867C}">
                  <a14:compatExt spid="_x0000_s5711"/>
                </a:ext>
                <a:ext uri="{FF2B5EF4-FFF2-40B4-BE49-F238E27FC236}">
                  <a16:creationId xmlns:a16="http://schemas.microsoft.com/office/drawing/2014/main" id="{00000000-0008-0000-0000-00004F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43</xdr:row>
          <xdr:rowOff>9525</xdr:rowOff>
        </xdr:from>
        <xdr:to>
          <xdr:col>3</xdr:col>
          <xdr:colOff>114300</xdr:colOff>
          <xdr:row>45</xdr:row>
          <xdr:rowOff>28575</xdr:rowOff>
        </xdr:to>
        <xdr:sp macro="" textlink="">
          <xdr:nvSpPr>
            <xdr:cNvPr id="5712" name="Option Button 592" hidden="1">
              <a:extLst>
                <a:ext uri="{63B3BB69-23CF-44E3-9099-C40C66FF867C}">
                  <a14:compatExt spid="_x0000_s5712"/>
                </a:ext>
                <a:ext uri="{FF2B5EF4-FFF2-40B4-BE49-F238E27FC236}">
                  <a16:creationId xmlns:a16="http://schemas.microsoft.com/office/drawing/2014/main" id="{00000000-0008-0000-0000-000050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45</xdr:row>
          <xdr:rowOff>38100</xdr:rowOff>
        </xdr:from>
        <xdr:to>
          <xdr:col>3</xdr:col>
          <xdr:colOff>114300</xdr:colOff>
          <xdr:row>47</xdr:row>
          <xdr:rowOff>9525</xdr:rowOff>
        </xdr:to>
        <xdr:sp macro="" textlink="">
          <xdr:nvSpPr>
            <xdr:cNvPr id="5713" name="Option Button 593" hidden="1">
              <a:extLst>
                <a:ext uri="{63B3BB69-23CF-44E3-9099-C40C66FF867C}">
                  <a14:compatExt spid="_x0000_s5713"/>
                </a:ext>
                <a:ext uri="{FF2B5EF4-FFF2-40B4-BE49-F238E27FC236}">
                  <a16:creationId xmlns:a16="http://schemas.microsoft.com/office/drawing/2014/main" id="{00000000-0008-0000-0000-000051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62</xdr:row>
          <xdr:rowOff>0</xdr:rowOff>
        </xdr:from>
        <xdr:to>
          <xdr:col>2</xdr:col>
          <xdr:colOff>323850</xdr:colOff>
          <xdr:row>63</xdr:row>
          <xdr:rowOff>161925</xdr:rowOff>
        </xdr:to>
        <xdr:sp macro="" textlink="">
          <xdr:nvSpPr>
            <xdr:cNvPr id="5738" name="Check Box 618" hidden="1">
              <a:extLst>
                <a:ext uri="{63B3BB69-23CF-44E3-9099-C40C66FF867C}">
                  <a14:compatExt spid="_x0000_s5738"/>
                </a:ext>
                <a:ext uri="{FF2B5EF4-FFF2-40B4-BE49-F238E27FC236}">
                  <a16:creationId xmlns:a16="http://schemas.microsoft.com/office/drawing/2014/main" id="{00000000-0008-0000-0000-00006A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62</xdr:row>
          <xdr:rowOff>19050</xdr:rowOff>
        </xdr:from>
        <xdr:to>
          <xdr:col>14</xdr:col>
          <xdr:colOff>9525</xdr:colOff>
          <xdr:row>64</xdr:row>
          <xdr:rowOff>0</xdr:rowOff>
        </xdr:to>
        <xdr:sp macro="" textlink="">
          <xdr:nvSpPr>
            <xdr:cNvPr id="5739" name="Check Box 619" hidden="1">
              <a:extLst>
                <a:ext uri="{63B3BB69-23CF-44E3-9099-C40C66FF867C}">
                  <a14:compatExt spid="_x0000_s5739"/>
                </a:ext>
                <a:ext uri="{FF2B5EF4-FFF2-40B4-BE49-F238E27FC236}">
                  <a16:creationId xmlns:a16="http://schemas.microsoft.com/office/drawing/2014/main" id="{00000000-0008-0000-0000-00006B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55</xdr:row>
          <xdr:rowOff>0</xdr:rowOff>
        </xdr:from>
        <xdr:to>
          <xdr:col>2</xdr:col>
          <xdr:colOff>114300</xdr:colOff>
          <xdr:row>58</xdr:row>
          <xdr:rowOff>19050</xdr:rowOff>
        </xdr:to>
        <xdr:sp macro="" textlink="">
          <xdr:nvSpPr>
            <xdr:cNvPr id="5748" name="Check Box 628" hidden="1">
              <a:extLst>
                <a:ext uri="{63B3BB69-23CF-44E3-9099-C40C66FF867C}">
                  <a14:compatExt spid="_x0000_s5748"/>
                </a:ext>
                <a:ext uri="{FF2B5EF4-FFF2-40B4-BE49-F238E27FC236}">
                  <a16:creationId xmlns:a16="http://schemas.microsoft.com/office/drawing/2014/main" id="{00000000-0008-0000-0000-000074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142875</xdr:rowOff>
        </xdr:from>
        <xdr:to>
          <xdr:col>2</xdr:col>
          <xdr:colOff>133350</xdr:colOff>
          <xdr:row>36</xdr:row>
          <xdr:rowOff>28575</xdr:rowOff>
        </xdr:to>
        <xdr:sp macro="" textlink="">
          <xdr:nvSpPr>
            <xdr:cNvPr id="5760" name="Check Box 640" hidden="1">
              <a:extLst>
                <a:ext uri="{63B3BB69-23CF-44E3-9099-C40C66FF867C}">
                  <a14:compatExt spid="_x0000_s5760"/>
                </a:ext>
                <a:ext uri="{FF2B5EF4-FFF2-40B4-BE49-F238E27FC236}">
                  <a16:creationId xmlns:a16="http://schemas.microsoft.com/office/drawing/2014/main" id="{00000000-0008-0000-0000-000080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62</xdr:row>
          <xdr:rowOff>19050</xdr:rowOff>
        </xdr:from>
        <xdr:to>
          <xdr:col>23</xdr:col>
          <xdr:colOff>342900</xdr:colOff>
          <xdr:row>64</xdr:row>
          <xdr:rowOff>0</xdr:rowOff>
        </xdr:to>
        <xdr:sp macro="" textlink="">
          <xdr:nvSpPr>
            <xdr:cNvPr id="5764" name="Check Box 644" hidden="1">
              <a:extLst>
                <a:ext uri="{63B3BB69-23CF-44E3-9099-C40C66FF867C}">
                  <a14:compatExt spid="_x0000_s5764"/>
                </a:ext>
                <a:ext uri="{FF2B5EF4-FFF2-40B4-BE49-F238E27FC236}">
                  <a16:creationId xmlns:a16="http://schemas.microsoft.com/office/drawing/2014/main" id="{00000000-0008-0000-0000-000084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18</xdr:row>
          <xdr:rowOff>133350</xdr:rowOff>
        </xdr:from>
        <xdr:to>
          <xdr:col>2</xdr:col>
          <xdr:colOff>28575</xdr:colOff>
          <xdr:row>19</xdr:row>
          <xdr:rowOff>180975</xdr:rowOff>
        </xdr:to>
        <xdr:sp macro="" textlink="">
          <xdr:nvSpPr>
            <xdr:cNvPr id="5919" name="Check Box 799" hidden="1">
              <a:extLst>
                <a:ext uri="{63B3BB69-23CF-44E3-9099-C40C66FF867C}">
                  <a14:compatExt spid="_x0000_s5919"/>
                </a:ext>
                <a:ext uri="{FF2B5EF4-FFF2-40B4-BE49-F238E27FC236}">
                  <a16:creationId xmlns:a16="http://schemas.microsoft.com/office/drawing/2014/main" id="{00000000-0008-0000-0000-00001F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3</xdr:col>
      <xdr:colOff>156984</xdr:colOff>
      <xdr:row>4</xdr:row>
      <xdr:rowOff>19824</xdr:rowOff>
    </xdr:from>
    <xdr:to>
      <xdr:col>8</xdr:col>
      <xdr:colOff>129540</xdr:colOff>
      <xdr:row>9</xdr:row>
      <xdr:rowOff>228600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544" y="926604"/>
          <a:ext cx="1275576" cy="1275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R100"/>
  <sheetViews>
    <sheetView showGridLines="0" showRowColHeaders="0" tabSelected="1" view="pageBreakPreview" topLeftCell="A17" zoomScaleSheetLayoutView="100" workbookViewId="0">
      <selection activeCell="AC64" sqref="AC64:AF64"/>
    </sheetView>
  </sheetViews>
  <sheetFormatPr defaultColWidth="2.28515625" defaultRowHeight="12.95" customHeight="1" x14ac:dyDescent="0.2"/>
  <cols>
    <col min="1" max="2" width="2.28515625" style="1"/>
    <col min="3" max="3" width="5.140625" style="1" bestFit="1" customWidth="1"/>
    <col min="4" max="4" width="6.5703125" style="1" bestFit="1" customWidth="1"/>
    <col min="5" max="5" width="2.7109375" style="1" customWidth="1"/>
    <col min="6" max="6" width="2.28515625" style="1"/>
    <col min="7" max="7" width="5.140625" style="1" bestFit="1" customWidth="1"/>
    <col min="8" max="9" width="2.28515625" style="1"/>
    <col min="10" max="10" width="2.85546875" style="1" customWidth="1"/>
    <col min="11" max="11" width="2.28515625" style="1"/>
    <col min="12" max="12" width="3.85546875" style="1" customWidth="1"/>
    <col min="13" max="13" width="5.5703125" style="1" customWidth="1"/>
    <col min="14" max="14" width="1.5703125" style="1" customWidth="1"/>
    <col min="15" max="15" width="3" style="1" customWidth="1"/>
    <col min="16" max="16" width="6.5703125" style="1" bestFit="1" customWidth="1"/>
    <col min="17" max="17" width="2.28515625" style="1"/>
    <col min="18" max="18" width="3.140625" style="1" customWidth="1"/>
    <col min="19" max="19" width="5.7109375" style="1" customWidth="1"/>
    <col min="20" max="20" width="3.5703125" style="1" customWidth="1"/>
    <col min="21" max="21" width="6.5703125" style="1" bestFit="1" customWidth="1"/>
    <col min="22" max="22" width="4.7109375" style="1" customWidth="1"/>
    <col min="23" max="23" width="2.28515625" style="1"/>
    <col min="24" max="24" width="5.7109375" style="1" customWidth="1"/>
    <col min="25" max="25" width="2.85546875" style="1" customWidth="1"/>
    <col min="26" max="26" width="2.28515625" style="1"/>
    <col min="27" max="27" width="2.28515625" style="1" customWidth="1"/>
    <col min="28" max="28" width="1.7109375" style="1" customWidth="1"/>
    <col min="29" max="29" width="4.28515625" style="1" customWidth="1"/>
    <col min="30" max="30" width="2.42578125" style="1" customWidth="1"/>
    <col min="31" max="31" width="1.140625" style="1" customWidth="1"/>
    <col min="32" max="33" width="2.28515625" style="1"/>
    <col min="34" max="34" width="4.140625" style="1" customWidth="1"/>
    <col min="35" max="35" width="1.85546875" style="1" customWidth="1"/>
    <col min="36" max="36" width="2.140625" style="1" customWidth="1"/>
    <col min="37" max="37" width="3.28515625" style="1" customWidth="1"/>
    <col min="38" max="38" width="2" style="1" customWidth="1"/>
    <col min="39" max="39" width="8.42578125" style="1" customWidth="1"/>
    <col min="40" max="40" width="3.42578125" style="1" customWidth="1"/>
    <col min="41" max="41" width="1" style="1" customWidth="1"/>
    <col min="42" max="42" width="0.7109375" style="1" customWidth="1"/>
    <col min="43" max="16384" width="2.28515625" style="1"/>
  </cols>
  <sheetData>
    <row r="1" spans="1:44" s="12" customFormat="1" ht="17.25" customHeight="1" x14ac:dyDescent="0.25">
      <c r="A1" s="284" t="s">
        <v>79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6"/>
      <c r="AD1" s="286"/>
      <c r="AE1" s="286"/>
      <c r="AF1" s="286"/>
      <c r="AG1" s="286"/>
      <c r="AH1" s="286"/>
      <c r="AI1" s="286"/>
      <c r="AJ1" s="286"/>
      <c r="AK1" s="271" t="s">
        <v>74</v>
      </c>
      <c r="AL1" s="272"/>
      <c r="AM1" s="272"/>
      <c r="AN1" s="272"/>
      <c r="AO1" s="23"/>
      <c r="AP1" s="43"/>
      <c r="AQ1" s="11"/>
      <c r="AR1" s="11"/>
    </row>
    <row r="2" spans="1:44" s="2" customFormat="1" ht="18" customHeight="1" x14ac:dyDescent="0.25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44"/>
      <c r="AD2" s="44"/>
      <c r="AE2" s="45"/>
      <c r="AF2" s="45"/>
      <c r="AG2" s="45"/>
      <c r="AH2" s="46"/>
      <c r="AI2" s="46"/>
      <c r="AJ2" s="46"/>
      <c r="AK2" s="46"/>
      <c r="AL2" s="46"/>
      <c r="AM2" s="46"/>
      <c r="AN2" s="46"/>
      <c r="AO2" s="46"/>
      <c r="AP2" s="46"/>
      <c r="AQ2" s="3"/>
      <c r="AR2" s="3"/>
    </row>
    <row r="3" spans="1:44" s="2" customFormat="1" ht="9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44"/>
      <c r="AD3" s="44"/>
      <c r="AE3" s="45"/>
      <c r="AF3" s="45"/>
      <c r="AG3" s="45"/>
      <c r="AH3" s="46"/>
      <c r="AI3" s="46"/>
      <c r="AJ3" s="46"/>
      <c r="AK3" s="46"/>
      <c r="AL3" s="46"/>
      <c r="AM3" s="46"/>
      <c r="AN3" s="46"/>
      <c r="AO3" s="46"/>
      <c r="AP3" s="46"/>
      <c r="AQ3" s="3"/>
      <c r="AR3" s="3"/>
    </row>
    <row r="4" spans="1:44" s="20" customFormat="1" ht="27" customHeight="1" x14ac:dyDescent="0.3">
      <c r="A4" s="288" t="s">
        <v>62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137"/>
      <c r="AQ4" s="19"/>
      <c r="AR4" s="19"/>
    </row>
    <row r="5" spans="1:44" s="2" customFormat="1" ht="17.25" customHeight="1" x14ac:dyDescent="0.25">
      <c r="A5" s="303" t="s">
        <v>80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304"/>
      <c r="N5" s="275" t="s">
        <v>8</v>
      </c>
      <c r="O5" s="276"/>
      <c r="P5" s="276"/>
      <c r="Q5" s="276"/>
      <c r="R5" s="276"/>
      <c r="S5" s="276"/>
      <c r="T5" s="273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138"/>
      <c r="AQ5" s="3"/>
      <c r="AR5" s="3"/>
    </row>
    <row r="6" spans="1:44" s="2" customFormat="1" ht="17.25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304"/>
      <c r="N6" s="277" t="s">
        <v>15</v>
      </c>
      <c r="O6" s="278"/>
      <c r="P6" s="278"/>
      <c r="Q6" s="278"/>
      <c r="R6" s="278"/>
      <c r="S6" s="278"/>
      <c r="T6" s="281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3"/>
      <c r="AQ6" s="3"/>
      <c r="AR6" s="3"/>
    </row>
    <row r="7" spans="1:44" s="2" customFormat="1" ht="17.25" customHeight="1" x14ac:dyDescent="0.25">
      <c r="A7" s="272"/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304"/>
      <c r="N7" s="290" t="s">
        <v>4</v>
      </c>
      <c r="O7" s="291"/>
      <c r="P7" s="291"/>
      <c r="Q7" s="291"/>
      <c r="R7" s="291"/>
      <c r="S7" s="291"/>
      <c r="T7" s="261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6"/>
      <c r="AQ7" s="3"/>
      <c r="AR7" s="3"/>
    </row>
    <row r="8" spans="1:44" s="2" customFormat="1" ht="17.25" customHeight="1" x14ac:dyDescent="0.25">
      <c r="A8" s="272"/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304"/>
      <c r="N8" s="292" t="s">
        <v>5</v>
      </c>
      <c r="O8" s="280"/>
      <c r="P8" s="280"/>
      <c r="Q8" s="261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93"/>
      <c r="AC8" s="279" t="s">
        <v>6</v>
      </c>
      <c r="AD8" s="280"/>
      <c r="AE8" s="261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6"/>
      <c r="AQ8" s="3"/>
      <c r="AR8" s="3"/>
    </row>
    <row r="9" spans="1:44" s="2" customFormat="1" ht="17.25" customHeight="1" x14ac:dyDescent="0.25">
      <c r="A9" s="272"/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304"/>
      <c r="N9" s="294" t="s">
        <v>7</v>
      </c>
      <c r="O9" s="295"/>
      <c r="P9" s="295"/>
      <c r="Q9" s="261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3"/>
      <c r="AC9" s="279" t="s">
        <v>45</v>
      </c>
      <c r="AD9" s="280"/>
      <c r="AE9" s="261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6"/>
      <c r="AQ9" s="3"/>
      <c r="AR9" s="3"/>
    </row>
    <row r="10" spans="1:44" s="22" customFormat="1" ht="19.5" customHeight="1" x14ac:dyDescent="0.25">
      <c r="A10" s="272"/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304"/>
      <c r="N10" s="259" t="s">
        <v>14</v>
      </c>
      <c r="O10" s="260"/>
      <c r="P10" s="260"/>
      <c r="Q10" s="260"/>
      <c r="R10" s="260"/>
      <c r="S10" s="260"/>
      <c r="T10" s="296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8"/>
      <c r="AQ10" s="21"/>
      <c r="AR10" s="21"/>
    </row>
    <row r="11" spans="1:44" s="22" customFormat="1" ht="19.5" customHeight="1" x14ac:dyDescent="0.25">
      <c r="A11" s="265"/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305"/>
      <c r="N11" s="266" t="s">
        <v>3</v>
      </c>
      <c r="O11" s="267"/>
      <c r="P11" s="267"/>
      <c r="Q11" s="267"/>
      <c r="R11" s="267"/>
      <c r="S11" s="267"/>
      <c r="T11" s="261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6"/>
      <c r="AQ11" s="21"/>
      <c r="AR11" s="21"/>
    </row>
    <row r="12" spans="1:44" s="7" customFormat="1" ht="15.75" customHeight="1" x14ac:dyDescent="0.2">
      <c r="A12" s="265"/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305"/>
      <c r="N12" s="259" t="s">
        <v>5</v>
      </c>
      <c r="O12" s="260"/>
      <c r="P12" s="260"/>
      <c r="Q12" s="256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60" t="s">
        <v>7</v>
      </c>
      <c r="AC12" s="270"/>
      <c r="AD12" s="270"/>
      <c r="AE12" s="256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8"/>
      <c r="AQ12" s="6"/>
      <c r="AR12" s="6"/>
    </row>
    <row r="13" spans="1:44" s="7" customFormat="1" ht="20.25" customHeight="1" x14ac:dyDescent="0.2">
      <c r="A13" s="301"/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6"/>
      <c r="AR13" s="6"/>
    </row>
    <row r="14" spans="1:44" s="7" customFormat="1" ht="12.75" customHeight="1" x14ac:dyDescent="0.2">
      <c r="A14" s="47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299" t="s">
        <v>55</v>
      </c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4"/>
      <c r="AQ14" s="6"/>
      <c r="AR14" s="6"/>
    </row>
    <row r="15" spans="1:44" s="7" customFormat="1" ht="12.75" customHeight="1" x14ac:dyDescent="0.2">
      <c r="A15" s="47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264" t="s">
        <v>58</v>
      </c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4"/>
      <c r="AQ15" s="6"/>
      <c r="AR15" s="6"/>
    </row>
    <row r="16" spans="1:44" ht="16.5" customHeight="1" x14ac:dyDescent="0.2">
      <c r="A16" s="49"/>
      <c r="B16" s="16"/>
      <c r="C16" s="161" t="s">
        <v>61</v>
      </c>
      <c r="D16" s="16"/>
      <c r="E16" s="16"/>
      <c r="F16" s="16"/>
      <c r="G16" s="16"/>
      <c r="H16" s="16"/>
      <c r="I16" s="16"/>
      <c r="J16" s="50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</row>
    <row r="17" spans="1:42" ht="3.75" customHeight="1" x14ac:dyDescent="0.2">
      <c r="A17" s="49"/>
      <c r="B17" s="16"/>
      <c r="C17" s="5"/>
      <c r="D17" s="16"/>
      <c r="E17" s="16"/>
      <c r="F17" s="16"/>
      <c r="G17" s="16"/>
      <c r="H17" s="16"/>
      <c r="I17" s="16"/>
      <c r="J17" s="50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</row>
    <row r="18" spans="1:42" ht="15.75" customHeight="1" x14ac:dyDescent="0.2">
      <c r="A18" s="49"/>
      <c r="B18" s="16"/>
      <c r="C18" s="5" t="s">
        <v>63</v>
      </c>
      <c r="D18" s="16"/>
      <c r="E18" s="16"/>
      <c r="F18" s="16"/>
      <c r="G18" s="16"/>
      <c r="H18" s="16"/>
      <c r="I18" s="16"/>
      <c r="J18" s="50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</row>
    <row r="19" spans="1:42" ht="12.75" customHeight="1" x14ac:dyDescent="0.2">
      <c r="A19" s="49"/>
      <c r="B19" s="16"/>
      <c r="C19" s="50"/>
      <c r="D19" s="50"/>
      <c r="E19" s="16"/>
      <c r="F19" s="16"/>
      <c r="G19" s="16"/>
      <c r="H19" s="16"/>
      <c r="I19" s="16"/>
      <c r="J19" s="50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</row>
    <row r="20" spans="1:42" ht="15.75" customHeight="1" x14ac:dyDescent="0.2">
      <c r="A20" s="49"/>
      <c r="B20" s="16"/>
      <c r="C20" s="268" t="s">
        <v>73</v>
      </c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5"/>
      <c r="R20" s="265"/>
      <c r="S20" s="265"/>
      <c r="T20" s="265"/>
      <c r="U20" s="50"/>
      <c r="V20" s="50"/>
      <c r="W20" s="50"/>
      <c r="X20" s="50"/>
      <c r="Y20" s="50"/>
      <c r="Z20" s="50"/>
      <c r="AA20" s="50"/>
      <c r="AB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</row>
    <row r="21" spans="1:42" ht="15.75" hidden="1" customHeight="1" x14ac:dyDescent="0.2">
      <c r="A21" s="49"/>
      <c r="B21" s="16"/>
      <c r="C21" s="5"/>
      <c r="D21" s="16"/>
      <c r="E21" s="16"/>
      <c r="F21" s="16"/>
      <c r="G21" s="16"/>
      <c r="H21" s="16"/>
      <c r="I21" s="16"/>
      <c r="J21" s="50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50"/>
      <c r="V21" s="50"/>
      <c r="W21" s="50"/>
      <c r="X21" s="50"/>
      <c r="Y21" s="50"/>
      <c r="Z21" s="50"/>
      <c r="AA21" s="50"/>
      <c r="AB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</row>
    <row r="22" spans="1:42" ht="15.75" hidden="1" customHeight="1" x14ac:dyDescent="0.2">
      <c r="A22" s="49"/>
      <c r="B22" s="16"/>
      <c r="C22" s="5"/>
      <c r="D22" s="16"/>
      <c r="E22" s="16"/>
      <c r="F22" s="16"/>
      <c r="G22" s="16"/>
      <c r="H22" s="16"/>
      <c r="I22" s="16"/>
      <c r="J22" s="50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50"/>
      <c r="V22" s="50"/>
      <c r="W22" s="50"/>
      <c r="X22" s="50"/>
      <c r="Y22" s="50"/>
      <c r="Z22" s="50"/>
      <c r="AA22" s="50"/>
      <c r="AB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</row>
    <row r="23" spans="1:42" ht="15.75" hidden="1" customHeight="1" x14ac:dyDescent="0.2">
      <c r="A23" s="49"/>
      <c r="B23" s="16"/>
      <c r="C23" s="5"/>
      <c r="D23" s="16"/>
      <c r="E23" s="16"/>
      <c r="F23" s="16"/>
      <c r="G23" s="16"/>
      <c r="H23" s="16"/>
      <c r="I23" s="16"/>
      <c r="J23" s="50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50"/>
      <c r="V23" s="50"/>
      <c r="W23" s="50"/>
      <c r="X23" s="50"/>
      <c r="Y23" s="50"/>
      <c r="Z23" s="50"/>
      <c r="AA23" s="50"/>
      <c r="AB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</row>
    <row r="24" spans="1:42" ht="12.75" customHeight="1" x14ac:dyDescent="0.2">
      <c r="A24" s="49"/>
      <c r="B24" s="16"/>
      <c r="C24" s="16"/>
      <c r="D24" s="16"/>
      <c r="E24" s="16"/>
      <c r="F24" s="16"/>
      <c r="G24" s="16"/>
      <c r="H24" s="16"/>
      <c r="I24" s="16"/>
      <c r="J24" s="50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</row>
    <row r="25" spans="1:42" s="28" customFormat="1" ht="12" customHeight="1" x14ac:dyDescent="0.2">
      <c r="A25" s="51"/>
      <c r="B25" s="52"/>
      <c r="C25" s="53" t="s">
        <v>75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199">
        <f>AH31*AH30</f>
        <v>0</v>
      </c>
      <c r="V25" s="200"/>
      <c r="W25" s="200"/>
      <c r="X25" s="200"/>
      <c r="Y25" s="201"/>
      <c r="Z25" s="54"/>
      <c r="AA25" s="54" t="s">
        <v>0</v>
      </c>
      <c r="AB25" s="55"/>
      <c r="AC25" s="219">
        <v>0</v>
      </c>
      <c r="AD25" s="220"/>
      <c r="AE25" s="220"/>
      <c r="AF25" s="220"/>
      <c r="AG25" s="221"/>
      <c r="AH25" s="56" t="s">
        <v>2</v>
      </c>
      <c r="AI25" s="54"/>
      <c r="AJ25" s="54" t="s">
        <v>1</v>
      </c>
      <c r="AK25" s="199">
        <f>U25*AC25</f>
        <v>0</v>
      </c>
      <c r="AL25" s="200"/>
      <c r="AM25" s="200"/>
      <c r="AN25" s="200"/>
      <c r="AO25" s="201"/>
      <c r="AP25" s="52"/>
    </row>
    <row r="26" spans="1:42" s="27" customFormat="1" ht="6" customHeight="1" x14ac:dyDescent="0.2">
      <c r="A26" s="26"/>
      <c r="B26" s="2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26"/>
    </row>
    <row r="27" spans="1:42" s="28" customFormat="1" ht="12" customHeight="1" x14ac:dyDescent="0.2">
      <c r="A27" s="51"/>
      <c r="B27" s="52"/>
      <c r="C27" s="53" t="s">
        <v>22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199">
        <v>3200</v>
      </c>
      <c r="V27" s="200"/>
      <c r="W27" s="200"/>
      <c r="X27" s="200"/>
      <c r="Y27" s="201"/>
      <c r="Z27" s="54"/>
      <c r="AA27" s="54" t="s">
        <v>0</v>
      </c>
      <c r="AB27" s="55"/>
      <c r="AC27" s="219">
        <v>0</v>
      </c>
      <c r="AD27" s="220"/>
      <c r="AE27" s="220"/>
      <c r="AF27" s="220"/>
      <c r="AG27" s="221"/>
      <c r="AH27" s="56" t="s">
        <v>2</v>
      </c>
      <c r="AI27" s="54"/>
      <c r="AJ27" s="54" t="s">
        <v>1</v>
      </c>
      <c r="AK27" s="199">
        <f>U27*AC27</f>
        <v>0</v>
      </c>
      <c r="AL27" s="200"/>
      <c r="AM27" s="200"/>
      <c r="AN27" s="200"/>
      <c r="AO27" s="201"/>
      <c r="AP27" s="52"/>
    </row>
    <row r="28" spans="1:42" ht="16.5" hidden="1" customHeight="1" x14ac:dyDescent="0.2">
      <c r="A28" s="50"/>
      <c r="B28" s="50"/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60">
        <f>AK25</f>
        <v>0</v>
      </c>
      <c r="AD28" s="31"/>
      <c r="AE28" s="150" t="s">
        <v>60</v>
      </c>
      <c r="AF28" s="31"/>
      <c r="AG28" s="61" t="b">
        <v>0</v>
      </c>
      <c r="AH28" s="61">
        <f>IF(AG28=FALSE,1)</f>
        <v>1</v>
      </c>
      <c r="AI28" s="50"/>
      <c r="AJ28" s="7"/>
      <c r="AK28" s="26"/>
      <c r="AL28" s="62"/>
      <c r="AM28" s="62"/>
      <c r="AN28" s="62"/>
      <c r="AO28" s="62"/>
      <c r="AP28" s="50"/>
    </row>
    <row r="29" spans="1:42" ht="16.5" hidden="1" customHeight="1" x14ac:dyDescent="0.2">
      <c r="A29" s="50"/>
      <c r="B29" s="50"/>
      <c r="C29" s="58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60" t="b">
        <f>IF(AA30=1,0)</f>
        <v>0</v>
      </c>
      <c r="AD29" s="31"/>
      <c r="AE29" s="31"/>
      <c r="AF29" s="31"/>
      <c r="AG29" s="61"/>
      <c r="AH29" s="61" t="b">
        <f>IF(AG28=TRUE,-0.95)</f>
        <v>0</v>
      </c>
      <c r="AI29" s="50"/>
      <c r="AJ29" s="7"/>
      <c r="AK29" s="26"/>
      <c r="AL29" s="62"/>
      <c r="AM29" s="62"/>
      <c r="AN29" s="62"/>
      <c r="AO29" s="62"/>
      <c r="AP29" s="50"/>
    </row>
    <row r="30" spans="1:42" ht="16.5" hidden="1" customHeight="1" x14ac:dyDescent="0.2">
      <c r="A30" s="50"/>
      <c r="B30" s="50"/>
      <c r="C30" s="58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31"/>
      <c r="T30" s="233" t="s">
        <v>28</v>
      </c>
      <c r="U30" s="233"/>
      <c r="V30" s="233"/>
      <c r="W30" s="233"/>
      <c r="X30" s="233"/>
      <c r="Y30" s="31"/>
      <c r="Z30" s="31"/>
      <c r="AA30" s="63">
        <v>3</v>
      </c>
      <c r="AB30" s="31"/>
      <c r="AC30" s="60" t="b">
        <f>IF(AA30=2,AC28*0.05)</f>
        <v>0</v>
      </c>
      <c r="AD30" s="31"/>
      <c r="AE30" s="31"/>
      <c r="AF30" s="31"/>
      <c r="AG30" s="61"/>
      <c r="AH30" s="61">
        <f>AH28-AH29</f>
        <v>1</v>
      </c>
      <c r="AI30" s="50"/>
      <c r="AJ30" s="7"/>
      <c r="AK30" s="26"/>
      <c r="AL30" s="62"/>
      <c r="AM30" s="62"/>
      <c r="AN30" s="62"/>
      <c r="AO30" s="62"/>
      <c r="AP30" s="50"/>
    </row>
    <row r="31" spans="1:42" ht="16.5" hidden="1" customHeight="1" x14ac:dyDescent="0.2">
      <c r="A31" s="50"/>
      <c r="B31" s="50"/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60">
        <f>IF(AA30=3,AC28*0.1)</f>
        <v>0</v>
      </c>
      <c r="AD31" s="31"/>
      <c r="AE31" s="31"/>
      <c r="AF31" s="31"/>
      <c r="AG31" s="61"/>
      <c r="AH31" s="151" t="str">
        <f>IF(AC25&gt;119,"7200",IF(AC25&gt;49,"8100", IF(AC25&gt;1,"9000",IF(AC25&gt;0,"Минимум 12 кв.м.","0"))))</f>
        <v>0</v>
      </c>
      <c r="AI31" s="50"/>
      <c r="AJ31" s="7"/>
      <c r="AK31" s="26"/>
      <c r="AL31" s="62"/>
      <c r="AM31" s="62"/>
      <c r="AN31" s="62"/>
      <c r="AO31" s="62"/>
      <c r="AP31" s="50"/>
    </row>
    <row r="32" spans="1:42" ht="16.5" hidden="1" customHeight="1" x14ac:dyDescent="0.2">
      <c r="A32" s="50"/>
      <c r="B32" s="50"/>
      <c r="C32" s="58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60" t="b">
        <f>IF(AA30=4,AC28*0.15)</f>
        <v>0</v>
      </c>
      <c r="AD32" s="31"/>
      <c r="AE32" s="31"/>
      <c r="AF32" s="31"/>
      <c r="AG32" s="31"/>
      <c r="AH32" s="31"/>
      <c r="AI32" s="61"/>
      <c r="AJ32" s="7"/>
      <c r="AK32" s="26"/>
      <c r="AL32" s="62"/>
      <c r="AM32" s="62"/>
      <c r="AN32" s="62"/>
      <c r="AO32" s="62"/>
      <c r="AP32" s="50"/>
    </row>
    <row r="33" spans="1:42" ht="24" hidden="1" customHeight="1" x14ac:dyDescent="0.2">
      <c r="A33" s="50"/>
      <c r="B33" s="50"/>
      <c r="C33" s="58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31"/>
      <c r="T33" s="233" t="s">
        <v>29</v>
      </c>
      <c r="U33" s="233"/>
      <c r="V33" s="233"/>
      <c r="W33" s="233"/>
      <c r="X33" s="233"/>
      <c r="Y33" s="31"/>
      <c r="Z33" s="31"/>
      <c r="AA33" s="31"/>
      <c r="AB33" s="31" t="b">
        <v>0</v>
      </c>
      <c r="AC33" s="31" t="b">
        <f>IF(AB33=TRUE,AK25*0.05)</f>
        <v>0</v>
      </c>
      <c r="AD33" s="31">
        <f>AC33*1</f>
        <v>0</v>
      </c>
      <c r="AE33" s="31"/>
      <c r="AF33" s="31"/>
      <c r="AG33" s="31"/>
      <c r="AH33" s="31"/>
      <c r="AI33" s="31"/>
      <c r="AJ33" s="59"/>
      <c r="AK33" s="62"/>
      <c r="AL33" s="62"/>
      <c r="AM33" s="62"/>
      <c r="AN33" s="62"/>
      <c r="AO33" s="62"/>
      <c r="AP33" s="50"/>
    </row>
    <row r="34" spans="1:42" ht="5.25" customHeight="1" x14ac:dyDescent="0.2">
      <c r="A34" s="50"/>
      <c r="B34" s="50"/>
      <c r="C34" s="58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2"/>
      <c r="AL34" s="62"/>
      <c r="AM34" s="62"/>
      <c r="AN34" s="62"/>
      <c r="AO34" s="62"/>
      <c r="AP34" s="50"/>
    </row>
    <row r="35" spans="1:42" ht="12" customHeight="1" x14ac:dyDescent="0.2">
      <c r="A35" s="50"/>
      <c r="B35" s="50"/>
      <c r="C35" s="58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231" t="s">
        <v>13</v>
      </c>
      <c r="U35" s="231"/>
      <c r="V35" s="232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2"/>
      <c r="AL35" s="62"/>
      <c r="AM35" s="62"/>
      <c r="AN35" s="62"/>
      <c r="AO35" s="62"/>
      <c r="AP35" s="50"/>
    </row>
    <row r="36" spans="1:42" ht="12" customHeight="1" x14ac:dyDescent="0.2">
      <c r="A36" s="50"/>
      <c r="B36" s="50"/>
      <c r="C36" s="64" t="s">
        <v>25</v>
      </c>
      <c r="D36" s="65"/>
      <c r="E36" s="65"/>
      <c r="F36" s="65"/>
      <c r="G36" s="65"/>
      <c r="H36" s="65"/>
      <c r="I36" s="65"/>
      <c r="J36" s="65"/>
      <c r="K36" s="65"/>
      <c r="L36" s="65"/>
      <c r="M36" s="43"/>
      <c r="N36" s="43"/>
      <c r="O36" s="43"/>
      <c r="P36" s="43"/>
      <c r="Q36" s="43"/>
      <c r="R36" s="43"/>
      <c r="S36" s="43"/>
      <c r="T36" s="223" t="s">
        <v>48</v>
      </c>
      <c r="U36" s="223"/>
      <c r="V36" s="43"/>
      <c r="W36" s="43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67" t="s">
        <v>1</v>
      </c>
      <c r="AK36" s="199">
        <f>AD33</f>
        <v>0</v>
      </c>
      <c r="AL36" s="200"/>
      <c r="AM36" s="200"/>
      <c r="AN36" s="200"/>
      <c r="AO36" s="201"/>
      <c r="AP36" s="50"/>
    </row>
    <row r="37" spans="1:42" ht="10.5" customHeight="1" x14ac:dyDescent="0.2">
      <c r="A37" s="50"/>
      <c r="B37" s="50"/>
      <c r="C37" s="68" t="s">
        <v>26</v>
      </c>
      <c r="D37" s="65"/>
      <c r="E37" s="65"/>
      <c r="F37" s="65"/>
      <c r="G37" s="65"/>
      <c r="H37" s="65"/>
      <c r="I37" s="65"/>
      <c r="J37" s="65"/>
      <c r="K37" s="65"/>
      <c r="L37" s="65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2"/>
      <c r="AL37" s="62"/>
      <c r="AM37" s="62"/>
      <c r="AN37" s="62"/>
      <c r="AO37" s="62"/>
      <c r="AP37" s="50"/>
    </row>
    <row r="38" spans="1:42" ht="3.75" customHeight="1" x14ac:dyDescent="0.2">
      <c r="A38" s="50"/>
      <c r="B38" s="50"/>
      <c r="C38" s="58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2"/>
      <c r="AL38" s="62"/>
      <c r="AM38" s="62"/>
      <c r="AN38" s="62"/>
      <c r="AO38" s="62"/>
      <c r="AP38" s="50"/>
    </row>
    <row r="39" spans="1:42" ht="12" customHeight="1" x14ac:dyDescent="0.2">
      <c r="A39" s="50"/>
      <c r="B39" s="50"/>
      <c r="C39" s="228" t="s">
        <v>27</v>
      </c>
      <c r="D39" s="229"/>
      <c r="E39" s="229"/>
      <c r="F39" s="229"/>
      <c r="G39" s="229"/>
      <c r="H39" s="229"/>
      <c r="I39" s="229"/>
      <c r="J39" s="229"/>
      <c r="K39" s="229"/>
      <c r="L39" s="229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7"/>
      <c r="AK39" s="26"/>
      <c r="AL39" s="26"/>
      <c r="AM39" s="26"/>
      <c r="AN39" s="26"/>
      <c r="AO39" s="26"/>
      <c r="AP39" s="50"/>
    </row>
    <row r="40" spans="1:42" ht="6.75" customHeight="1" x14ac:dyDescent="0.2">
      <c r="A40" s="50"/>
      <c r="B40" s="69"/>
      <c r="C40" s="1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231"/>
      <c r="U40" s="231"/>
      <c r="V40" s="232"/>
      <c r="W40" s="7"/>
      <c r="X40" s="7"/>
      <c r="Y40" s="7"/>
      <c r="Z40" s="7"/>
      <c r="AA40" s="13"/>
      <c r="AB40" s="13"/>
      <c r="AC40" s="13"/>
      <c r="AD40" s="70"/>
      <c r="AE40" s="70"/>
      <c r="AF40" s="70"/>
      <c r="AG40" s="70"/>
      <c r="AH40" s="70"/>
      <c r="AI40" s="70"/>
      <c r="AJ40" s="71"/>
      <c r="AK40" s="72"/>
      <c r="AL40" s="72"/>
      <c r="AM40" s="72"/>
      <c r="AN40" s="72"/>
      <c r="AO40" s="72"/>
      <c r="AP40" s="50"/>
    </row>
    <row r="41" spans="1:42" s="5" customFormat="1" ht="12" customHeight="1" x14ac:dyDescent="0.2">
      <c r="A41" s="50"/>
      <c r="B41" s="50"/>
      <c r="C41" s="58"/>
      <c r="D41" s="29"/>
      <c r="E41" s="50"/>
      <c r="F41" s="226" t="s">
        <v>54</v>
      </c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4" t="s">
        <v>9</v>
      </c>
      <c r="U41" s="225"/>
      <c r="V41" s="24"/>
      <c r="W41" s="50"/>
      <c r="X41" s="50"/>
      <c r="Y41" s="50"/>
      <c r="Z41" s="75"/>
      <c r="AA41" s="76"/>
      <c r="AB41" s="76"/>
      <c r="AC41" s="76"/>
      <c r="AD41" s="71"/>
      <c r="AE41" s="71"/>
      <c r="AF41" s="71"/>
      <c r="AG41" s="71"/>
      <c r="AH41" s="71"/>
      <c r="AI41" s="71"/>
      <c r="AJ41" s="67"/>
      <c r="AK41" s="77"/>
      <c r="AL41" s="77"/>
      <c r="AM41" s="77"/>
      <c r="AN41" s="77"/>
      <c r="AO41" s="77"/>
      <c r="AP41" s="50"/>
    </row>
    <row r="42" spans="1:42" s="5" customFormat="1" ht="3.75" customHeight="1" x14ac:dyDescent="0.2">
      <c r="A42" s="50"/>
      <c r="B42" s="50"/>
      <c r="C42" s="58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75"/>
      <c r="AA42" s="76"/>
      <c r="AB42" s="76"/>
      <c r="AC42" s="76"/>
      <c r="AD42" s="71"/>
      <c r="AE42" s="71"/>
      <c r="AF42" s="71"/>
      <c r="AG42" s="71"/>
      <c r="AH42" s="71"/>
      <c r="AI42" s="71"/>
      <c r="AJ42" s="71"/>
      <c r="AK42" s="234"/>
      <c r="AL42" s="234"/>
      <c r="AM42" s="234"/>
      <c r="AN42" s="234"/>
      <c r="AO42" s="234"/>
      <c r="AP42" s="50"/>
    </row>
    <row r="43" spans="1:42" s="5" customFormat="1" ht="12" customHeight="1" x14ac:dyDescent="0.2">
      <c r="A43" s="50"/>
      <c r="B43" s="50"/>
      <c r="C43" s="58"/>
      <c r="D43" s="30"/>
      <c r="E43" s="50"/>
      <c r="F43" s="73" t="s">
        <v>42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50"/>
      <c r="R43" s="78"/>
      <c r="S43" s="78"/>
      <c r="T43" s="223" t="s">
        <v>48</v>
      </c>
      <c r="U43" s="223"/>
      <c r="V43" s="78"/>
      <c r="W43" s="78"/>
      <c r="X43" s="78"/>
      <c r="Y43" s="79"/>
      <c r="Z43" s="75"/>
      <c r="AA43" s="50"/>
      <c r="AB43" s="76"/>
      <c r="AC43" s="76"/>
      <c r="AD43" s="71"/>
      <c r="AE43" s="71"/>
      <c r="AF43" s="71"/>
      <c r="AG43" s="71"/>
      <c r="AH43" s="71"/>
      <c r="AI43" s="71"/>
      <c r="AJ43" s="67" t="s">
        <v>1</v>
      </c>
      <c r="AK43" s="199">
        <f>SUM(AC30:AC32)</f>
        <v>0</v>
      </c>
      <c r="AL43" s="200"/>
      <c r="AM43" s="200"/>
      <c r="AN43" s="200"/>
      <c r="AO43" s="201"/>
      <c r="AP43" s="50"/>
    </row>
    <row r="44" spans="1:42" s="5" customFormat="1" ht="4.5" customHeight="1" x14ac:dyDescent="0.2">
      <c r="A44" s="50"/>
      <c r="B44" s="50"/>
      <c r="C44" s="58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80"/>
      <c r="W44" s="50"/>
      <c r="X44" s="50"/>
      <c r="Y44" s="50"/>
      <c r="Z44" s="50"/>
      <c r="AA44" s="76"/>
      <c r="AB44" s="76"/>
      <c r="AC44" s="76"/>
      <c r="AD44" s="71"/>
      <c r="AE44" s="71"/>
      <c r="AF44" s="71"/>
      <c r="AG44" s="71"/>
      <c r="AH44" s="71"/>
      <c r="AI44" s="71"/>
      <c r="AJ44" s="71"/>
      <c r="AK44" s="72"/>
      <c r="AL44" s="72"/>
      <c r="AM44" s="72"/>
      <c r="AN44" s="72"/>
      <c r="AO44" s="72"/>
      <c r="AP44" s="50"/>
    </row>
    <row r="45" spans="1:42" s="5" customFormat="1" ht="12" customHeight="1" x14ac:dyDescent="0.2">
      <c r="A45" s="50"/>
      <c r="B45" s="50"/>
      <c r="C45" s="58"/>
      <c r="D45" s="30"/>
      <c r="E45" s="50"/>
      <c r="F45" s="73" t="s">
        <v>43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78"/>
      <c r="S45" s="78"/>
      <c r="T45" s="223" t="s">
        <v>47</v>
      </c>
      <c r="U45" s="223"/>
      <c r="V45" s="78"/>
      <c r="W45" s="78"/>
      <c r="X45" s="78"/>
      <c r="Y45" s="50"/>
      <c r="Z45" s="50"/>
      <c r="AA45" s="76"/>
      <c r="AB45" s="76"/>
      <c r="AC45" s="76"/>
      <c r="AD45" s="71"/>
      <c r="AE45" s="71"/>
      <c r="AF45" s="71"/>
      <c r="AG45" s="71"/>
      <c r="AH45" s="71"/>
      <c r="AI45" s="71"/>
      <c r="AJ45" s="50"/>
      <c r="AK45" s="26"/>
      <c r="AL45" s="26"/>
      <c r="AM45" s="26"/>
      <c r="AN45" s="26"/>
      <c r="AO45" s="26"/>
      <c r="AP45" s="50"/>
    </row>
    <row r="46" spans="1:42" s="5" customFormat="1" ht="6.75" customHeight="1" x14ac:dyDescent="0.2">
      <c r="A46" s="50"/>
      <c r="B46" s="50"/>
      <c r="C46" s="58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81"/>
      <c r="AB46" s="81"/>
      <c r="AC46" s="76"/>
      <c r="AD46" s="71"/>
      <c r="AE46" s="71"/>
      <c r="AF46" s="71"/>
      <c r="AG46" s="71"/>
      <c r="AH46" s="71"/>
      <c r="AI46" s="71"/>
      <c r="AJ46" s="50"/>
      <c r="AK46" s="26"/>
      <c r="AL46" s="26"/>
      <c r="AM46" s="26"/>
      <c r="AN46" s="26"/>
      <c r="AO46" s="26"/>
      <c r="AP46" s="50"/>
    </row>
    <row r="47" spans="1:42" s="5" customFormat="1" ht="12" customHeight="1" x14ac:dyDescent="0.2">
      <c r="A47" s="50"/>
      <c r="B47" s="50"/>
      <c r="C47" s="58"/>
      <c r="D47" s="30"/>
      <c r="E47" s="50"/>
      <c r="F47" s="73" t="s">
        <v>44</v>
      </c>
      <c r="G47" s="24"/>
      <c r="H47" s="24"/>
      <c r="I47" s="24"/>
      <c r="J47" s="24"/>
      <c r="K47" s="24"/>
      <c r="L47" s="24"/>
      <c r="M47" s="24"/>
      <c r="N47" s="24"/>
      <c r="O47" s="24"/>
      <c r="P47" s="50"/>
      <c r="Q47" s="50"/>
      <c r="R47" s="78"/>
      <c r="S47" s="78"/>
      <c r="T47" s="223" t="s">
        <v>49</v>
      </c>
      <c r="U47" s="223"/>
      <c r="V47" s="78"/>
      <c r="W47" s="78"/>
      <c r="X47" s="78"/>
      <c r="Y47" s="50"/>
      <c r="Z47" s="50"/>
      <c r="AA47" s="81"/>
      <c r="AB47" s="81"/>
      <c r="AC47" s="76"/>
      <c r="AD47" s="71"/>
      <c r="AE47" s="71"/>
      <c r="AF47" s="71"/>
      <c r="AG47" s="71"/>
      <c r="AH47" s="71"/>
      <c r="AI47" s="71"/>
      <c r="AJ47" s="50"/>
      <c r="AK47" s="26"/>
      <c r="AL47" s="26"/>
      <c r="AM47" s="26"/>
      <c r="AN47" s="26"/>
      <c r="AO47" s="26"/>
      <c r="AP47" s="50"/>
    </row>
    <row r="48" spans="1:42" s="5" customFormat="1" ht="6.75" customHeight="1" x14ac:dyDescent="0.2">
      <c r="A48" s="50"/>
      <c r="B48" s="50"/>
      <c r="C48" s="58"/>
      <c r="D48" s="75"/>
      <c r="E48" s="50"/>
      <c r="F48" s="73"/>
      <c r="G48" s="24"/>
      <c r="H48" s="24"/>
      <c r="I48" s="24"/>
      <c r="J48" s="24"/>
      <c r="K48" s="24"/>
      <c r="L48" s="24"/>
      <c r="M48" s="24"/>
      <c r="N48" s="24"/>
      <c r="O48" s="24"/>
      <c r="P48" s="50"/>
      <c r="Q48" s="50"/>
      <c r="R48" s="78"/>
      <c r="S48" s="78"/>
      <c r="T48" s="66"/>
      <c r="U48" s="66"/>
      <c r="V48" s="78"/>
      <c r="W48" s="78"/>
      <c r="X48" s="78"/>
      <c r="Y48" s="50"/>
      <c r="Z48" s="50"/>
      <c r="AA48" s="81"/>
      <c r="AB48" s="81"/>
      <c r="AC48" s="76"/>
      <c r="AD48" s="71"/>
      <c r="AE48" s="71"/>
      <c r="AF48" s="71"/>
      <c r="AG48" s="71"/>
      <c r="AH48" s="71"/>
      <c r="AI48" s="71"/>
      <c r="AJ48" s="71"/>
      <c r="AK48" s="82"/>
      <c r="AL48" s="82"/>
      <c r="AM48" s="82"/>
      <c r="AN48" s="82"/>
      <c r="AO48" s="82"/>
      <c r="AP48" s="50"/>
    </row>
    <row r="49" spans="1:42" s="5" customFormat="1" ht="12.75" customHeight="1" x14ac:dyDescent="0.2">
      <c r="A49" s="83"/>
      <c r="B49" s="16"/>
      <c r="C49" s="84" t="s">
        <v>10</v>
      </c>
      <c r="D49" s="85"/>
      <c r="E49" s="85"/>
      <c r="F49" s="85"/>
      <c r="G49" s="85"/>
      <c r="H49" s="85"/>
      <c r="I49" s="85"/>
      <c r="J49" s="85"/>
      <c r="K49" s="86"/>
      <c r="L49" s="85"/>
      <c r="M49" s="85"/>
      <c r="N49" s="87"/>
      <c r="O49" s="87"/>
      <c r="P49" s="87"/>
      <c r="Q49" s="87"/>
      <c r="R49" s="88"/>
      <c r="S49" s="88"/>
      <c r="T49" s="88"/>
      <c r="U49" s="89"/>
      <c r="V49" s="89"/>
      <c r="W49" s="89"/>
      <c r="X49" s="89"/>
      <c r="Y49" s="89"/>
      <c r="Z49" s="88"/>
      <c r="AA49" s="88"/>
      <c r="AB49" s="90"/>
      <c r="AC49" s="30"/>
      <c r="AD49" s="30"/>
      <c r="AE49" s="30"/>
      <c r="AF49" s="30"/>
      <c r="AG49" s="30"/>
      <c r="AH49" s="88"/>
      <c r="AI49" s="88"/>
      <c r="AJ49" s="90"/>
      <c r="AK49" s="91"/>
      <c r="AL49" s="91"/>
      <c r="AM49" s="91"/>
      <c r="AN49" s="91"/>
      <c r="AO49" s="91"/>
      <c r="AP49" s="75"/>
    </row>
    <row r="50" spans="1:42" s="5" customFormat="1" ht="12.75" hidden="1" customHeight="1" x14ac:dyDescent="0.2">
      <c r="A50" s="83"/>
      <c r="B50" s="16"/>
      <c r="C50" s="84"/>
      <c r="D50" s="85"/>
      <c r="E50" s="85"/>
      <c r="F50" s="85"/>
      <c r="G50" s="85"/>
      <c r="H50" s="85"/>
      <c r="I50" s="85"/>
      <c r="J50" s="85"/>
      <c r="K50" s="86"/>
      <c r="L50" s="85"/>
      <c r="M50" s="85"/>
      <c r="N50" s="87"/>
      <c r="O50" s="87"/>
      <c r="P50" s="87"/>
      <c r="Q50" s="87"/>
      <c r="R50" s="88"/>
      <c r="S50" s="88"/>
      <c r="T50" s="88"/>
      <c r="U50" s="89" t="b">
        <f>IF(AK25&gt;0,U51*1)</f>
        <v>0</v>
      </c>
      <c r="V50" s="89"/>
      <c r="W50" s="89"/>
      <c r="X50" s="89">
        <f>U50*1</f>
        <v>0</v>
      </c>
      <c r="Y50" s="89"/>
      <c r="Z50" s="88"/>
      <c r="AA50" s="88"/>
      <c r="AB50" s="90"/>
      <c r="AC50" s="30"/>
      <c r="AD50" s="30"/>
      <c r="AE50" s="30"/>
      <c r="AF50" s="30"/>
      <c r="AG50" s="30"/>
      <c r="AH50" s="88"/>
      <c r="AI50" s="88"/>
      <c r="AJ50" s="90"/>
      <c r="AK50" s="91"/>
      <c r="AL50" s="91"/>
      <c r="AM50" s="91"/>
      <c r="AN50" s="91"/>
      <c r="AO50" s="91"/>
      <c r="AP50" s="75"/>
    </row>
    <row r="51" spans="1:42" s="9" customFormat="1" ht="12" customHeight="1" x14ac:dyDescent="0.2">
      <c r="A51" s="83"/>
      <c r="B51" s="16"/>
      <c r="C51" s="73"/>
      <c r="D51" s="83"/>
      <c r="E51" s="16"/>
      <c r="F51" s="306" t="s">
        <v>19</v>
      </c>
      <c r="G51" s="306"/>
      <c r="H51" s="306"/>
      <c r="I51" s="306"/>
      <c r="J51" s="306"/>
      <c r="K51" s="306"/>
      <c r="L51" s="306"/>
      <c r="M51" s="306"/>
      <c r="N51" s="67"/>
      <c r="O51" s="67"/>
      <c r="P51" s="67"/>
      <c r="Q51" s="67"/>
      <c r="R51" s="67"/>
      <c r="S51" s="67"/>
      <c r="T51" s="67"/>
      <c r="U51" s="206">
        <v>9500</v>
      </c>
      <c r="V51" s="207"/>
      <c r="W51" s="207"/>
      <c r="X51" s="207"/>
      <c r="Y51" s="208"/>
      <c r="Z51" s="67"/>
      <c r="AA51" s="67"/>
      <c r="AB51" s="76"/>
      <c r="AC51" s="308"/>
      <c r="AD51" s="308"/>
      <c r="AE51" s="308"/>
      <c r="AF51" s="308"/>
      <c r="AG51" s="76"/>
      <c r="AH51" s="67"/>
      <c r="AI51" s="67"/>
      <c r="AJ51" s="67" t="s">
        <v>1</v>
      </c>
      <c r="AK51" s="199">
        <f>X50</f>
        <v>0</v>
      </c>
      <c r="AL51" s="200"/>
      <c r="AM51" s="200"/>
      <c r="AN51" s="200"/>
      <c r="AO51" s="201"/>
      <c r="AP51" s="67"/>
    </row>
    <row r="52" spans="1:42" s="9" customFormat="1" ht="6.75" customHeight="1" x14ac:dyDescent="0.2">
      <c r="A52" s="83"/>
      <c r="B52" s="16"/>
      <c r="C52" s="73"/>
      <c r="D52" s="92"/>
      <c r="E52" s="16"/>
      <c r="F52" s="67"/>
      <c r="G52" s="67"/>
      <c r="H52" s="67"/>
      <c r="I52" s="67"/>
      <c r="J52" s="67"/>
      <c r="K52" s="93"/>
      <c r="L52" s="67"/>
      <c r="M52" s="67"/>
      <c r="N52" s="67"/>
      <c r="O52" s="67"/>
      <c r="P52" s="67"/>
      <c r="Q52" s="67"/>
      <c r="R52" s="67"/>
      <c r="S52" s="67"/>
      <c r="T52" s="67"/>
      <c r="U52" s="94"/>
      <c r="V52" s="94"/>
      <c r="W52" s="94"/>
      <c r="X52" s="94"/>
      <c r="Y52" s="94"/>
      <c r="Z52" s="67"/>
      <c r="AA52" s="67"/>
      <c r="AB52" s="76"/>
      <c r="AC52" s="76"/>
      <c r="AD52" s="76"/>
      <c r="AE52" s="76"/>
      <c r="AF52" s="76"/>
      <c r="AG52" s="76"/>
      <c r="AH52" s="67"/>
      <c r="AI52" s="67"/>
      <c r="AJ52" s="67"/>
      <c r="AK52" s="95"/>
      <c r="AL52" s="95"/>
      <c r="AM52" s="95"/>
      <c r="AN52" s="95"/>
      <c r="AO52" s="95"/>
      <c r="AP52" s="67"/>
    </row>
    <row r="53" spans="1:42" s="9" customFormat="1" ht="12" customHeight="1" x14ac:dyDescent="0.2">
      <c r="A53" s="83"/>
      <c r="B53" s="16"/>
      <c r="C53" s="73"/>
      <c r="D53" s="69"/>
      <c r="E53" s="16"/>
      <c r="F53" s="307" t="s">
        <v>46</v>
      </c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67"/>
      <c r="U53" s="206">
        <v>9500</v>
      </c>
      <c r="V53" s="207"/>
      <c r="W53" s="207"/>
      <c r="X53" s="207"/>
      <c r="Y53" s="208"/>
      <c r="Z53" s="67"/>
      <c r="AA53" s="67" t="s">
        <v>0</v>
      </c>
      <c r="AB53" s="76"/>
      <c r="AC53" s="219"/>
      <c r="AD53" s="220"/>
      <c r="AE53" s="220"/>
      <c r="AF53" s="221"/>
      <c r="AG53" s="96" t="s">
        <v>31</v>
      </c>
      <c r="AH53" s="88"/>
      <c r="AI53" s="88"/>
      <c r="AJ53" s="67" t="s">
        <v>1</v>
      </c>
      <c r="AK53" s="199">
        <f>U53*AC53</f>
        <v>0</v>
      </c>
      <c r="AL53" s="200"/>
      <c r="AM53" s="200"/>
      <c r="AN53" s="200"/>
      <c r="AO53" s="201"/>
      <c r="AP53" s="67"/>
    </row>
    <row r="54" spans="1:42" s="5" customFormat="1" ht="6.75" customHeight="1" x14ac:dyDescent="0.2">
      <c r="A54" s="50"/>
      <c r="B54" s="50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58"/>
      <c r="AK54" s="98"/>
      <c r="AL54" s="98"/>
      <c r="AM54" s="98"/>
      <c r="AN54" s="98"/>
      <c r="AO54" s="98"/>
      <c r="AP54" s="50"/>
    </row>
    <row r="55" spans="1:42" s="9" customFormat="1" ht="12" customHeight="1" x14ac:dyDescent="0.2">
      <c r="A55" s="69"/>
      <c r="B55" s="16"/>
      <c r="C55" s="190" t="s">
        <v>64</v>
      </c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206">
        <v>3500</v>
      </c>
      <c r="V55" s="207"/>
      <c r="W55" s="207"/>
      <c r="X55" s="207"/>
      <c r="Y55" s="208"/>
      <c r="Z55" s="67"/>
      <c r="AA55" s="67" t="s">
        <v>0</v>
      </c>
      <c r="AB55" s="76"/>
      <c r="AC55" s="219">
        <v>0</v>
      </c>
      <c r="AD55" s="220"/>
      <c r="AE55" s="220"/>
      <c r="AF55" s="221"/>
      <c r="AG55" s="96" t="s">
        <v>84</v>
      </c>
      <c r="AH55" s="76"/>
      <c r="AI55" s="67"/>
      <c r="AJ55" s="67" t="s">
        <v>1</v>
      </c>
      <c r="AK55" s="199">
        <f>U55*AC55</f>
        <v>0</v>
      </c>
      <c r="AL55" s="200"/>
      <c r="AM55" s="200"/>
      <c r="AN55" s="200"/>
      <c r="AO55" s="201"/>
      <c r="AP55" s="16"/>
    </row>
    <row r="56" spans="1:42" ht="15.75" hidden="1" customHeight="1" x14ac:dyDescent="0.2">
      <c r="A56" s="50"/>
      <c r="B56" s="50"/>
      <c r="C56" s="99"/>
      <c r="D56" s="99" t="b">
        <v>0</v>
      </c>
      <c r="E56" s="99">
        <f>IF(D56=TRUE,U58)*1</f>
        <v>0</v>
      </c>
      <c r="F56" s="99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58"/>
      <c r="AK56" s="98"/>
      <c r="AL56" s="98"/>
      <c r="AM56" s="98"/>
      <c r="AN56" s="98"/>
      <c r="AO56" s="98"/>
      <c r="AP56" s="50"/>
    </row>
    <row r="57" spans="1:42" ht="4.5" customHeight="1" x14ac:dyDescent="0.2">
      <c r="A57" s="50"/>
      <c r="B57" s="50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58"/>
      <c r="AK57" s="98"/>
      <c r="AL57" s="98"/>
      <c r="AM57" s="98"/>
      <c r="AN57" s="98"/>
      <c r="AO57" s="98"/>
      <c r="AP57" s="50"/>
    </row>
    <row r="58" spans="1:42" s="28" customFormat="1" ht="12" customHeight="1" x14ac:dyDescent="0.2">
      <c r="A58" s="51"/>
      <c r="B58" s="52"/>
      <c r="C58" s="139" t="s">
        <v>59</v>
      </c>
      <c r="D58" s="100"/>
      <c r="E58" s="100"/>
      <c r="F58" s="100"/>
      <c r="G58" s="100"/>
      <c r="H58" s="100"/>
      <c r="I58" s="100"/>
      <c r="J58" s="100"/>
      <c r="K58" s="100"/>
      <c r="L58" s="52"/>
      <c r="M58" s="52"/>
      <c r="N58" s="52"/>
      <c r="O58" s="52"/>
      <c r="P58" s="52"/>
      <c r="Q58" s="100"/>
      <c r="R58" s="100"/>
      <c r="S58" s="100"/>
      <c r="T58" s="100"/>
      <c r="U58" s="199">
        <v>25000</v>
      </c>
      <c r="V58" s="200"/>
      <c r="W58" s="200"/>
      <c r="X58" s="200"/>
      <c r="Y58" s="201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1"/>
      <c r="AK58" s="199">
        <f>E56</f>
        <v>0</v>
      </c>
      <c r="AL58" s="200"/>
      <c r="AM58" s="200"/>
      <c r="AN58" s="200"/>
      <c r="AO58" s="201"/>
      <c r="AP58" s="52"/>
    </row>
    <row r="59" spans="1:42" s="27" customFormat="1" ht="12" customHeight="1" x14ac:dyDescent="0.2">
      <c r="A59" s="102"/>
      <c r="B59" s="26"/>
      <c r="C59" s="103"/>
      <c r="D59" s="57"/>
      <c r="E59" s="57"/>
      <c r="F59" s="57"/>
      <c r="G59" s="57"/>
      <c r="H59" s="57"/>
      <c r="I59" s="57"/>
      <c r="J59" s="57"/>
      <c r="K59" s="57"/>
      <c r="L59" s="104"/>
      <c r="M59" s="104"/>
      <c r="N59" s="104"/>
      <c r="O59" s="104"/>
      <c r="P59" s="104"/>
      <c r="Q59" s="57"/>
      <c r="R59" s="57"/>
      <c r="S59" s="57"/>
      <c r="T59" s="57"/>
      <c r="U59" s="105"/>
      <c r="V59" s="105"/>
      <c r="W59" s="105"/>
      <c r="X59" s="105"/>
      <c r="Y59" s="105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98"/>
      <c r="AK59" s="106"/>
      <c r="AL59" s="106"/>
      <c r="AM59" s="106"/>
      <c r="AN59" s="106"/>
      <c r="AO59" s="106"/>
      <c r="AP59" s="26"/>
    </row>
    <row r="60" spans="1:42" s="28" customFormat="1" ht="17.25" customHeight="1" x14ac:dyDescent="0.2">
      <c r="A60" s="107"/>
      <c r="B60" s="108"/>
      <c r="C60" s="331" t="s">
        <v>83</v>
      </c>
      <c r="D60" s="331"/>
      <c r="E60" s="331"/>
      <c r="F60" s="331"/>
      <c r="G60" s="331"/>
      <c r="H60" s="331"/>
      <c r="I60" s="331"/>
      <c r="J60" s="331"/>
      <c r="K60" s="331"/>
      <c r="L60" s="331"/>
      <c r="M60" s="331"/>
      <c r="N60" s="332"/>
      <c r="O60" s="332"/>
      <c r="P60" s="332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52"/>
      <c r="AJ60" s="52"/>
      <c r="AK60" s="52"/>
      <c r="AL60" s="52"/>
      <c r="AM60" s="52"/>
      <c r="AN60" s="52"/>
      <c r="AO60" s="52"/>
      <c r="AP60" s="52"/>
    </row>
    <row r="61" spans="1:42" s="160" customFormat="1" ht="12.75" hidden="1" customHeight="1" x14ac:dyDescent="0.2">
      <c r="A61" s="110"/>
      <c r="B61" s="152"/>
      <c r="C61" s="111"/>
      <c r="D61" s="111"/>
      <c r="E61" s="112"/>
      <c r="F61" s="112"/>
      <c r="G61" s="112"/>
      <c r="H61" s="112"/>
      <c r="I61" s="112"/>
      <c r="J61" s="112" t="b">
        <v>0</v>
      </c>
      <c r="K61" s="112"/>
      <c r="L61" s="112"/>
      <c r="M61" s="112" t="b">
        <f>IF(J61=TRUE,H64)</f>
        <v>0</v>
      </c>
      <c r="N61" s="153"/>
      <c r="O61" s="153"/>
      <c r="P61" s="154" t="b">
        <v>0</v>
      </c>
      <c r="Q61" s="154"/>
      <c r="R61" s="154" t="b">
        <f>IF(P61=TRUE,S64)</f>
        <v>0</v>
      </c>
      <c r="S61" s="153"/>
      <c r="T61" s="153"/>
      <c r="U61" s="153"/>
      <c r="V61" s="155"/>
      <c r="W61" s="155"/>
      <c r="X61" s="155" t="b">
        <v>0</v>
      </c>
      <c r="Y61" s="153" t="b">
        <f>IF(X61=TRUE,AC64)</f>
        <v>0</v>
      </c>
      <c r="Z61" s="153"/>
      <c r="AA61" s="153"/>
      <c r="AB61" s="156"/>
      <c r="AC61" s="156"/>
      <c r="AD61" s="157"/>
      <c r="AE61" s="157"/>
      <c r="AF61" s="157"/>
      <c r="AG61" s="157"/>
      <c r="AH61" s="157"/>
      <c r="AI61" s="158"/>
      <c r="AJ61" s="158"/>
      <c r="AK61" s="159"/>
      <c r="AL61" s="159"/>
      <c r="AM61" s="159"/>
      <c r="AN61" s="159"/>
      <c r="AO61" s="159"/>
      <c r="AP61" s="158"/>
    </row>
    <row r="62" spans="1:42" s="8" customFormat="1" ht="12.75" customHeight="1" x14ac:dyDescent="0.2">
      <c r="A62" s="110"/>
      <c r="B62" s="25"/>
      <c r="C62" s="313" t="s">
        <v>78</v>
      </c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113"/>
      <c r="X62" s="52"/>
      <c r="Y62" s="109"/>
      <c r="Z62" s="109"/>
      <c r="AA62" s="109"/>
      <c r="AB62" s="109"/>
      <c r="AC62" s="109"/>
      <c r="AD62" s="114"/>
      <c r="AE62" s="114"/>
      <c r="AF62" s="114"/>
      <c r="AG62" s="114"/>
      <c r="AH62" s="114"/>
      <c r="AI62" s="16"/>
      <c r="AJ62" s="16"/>
      <c r="AK62" s="52"/>
      <c r="AL62" s="52"/>
      <c r="AM62" s="52"/>
      <c r="AN62" s="52"/>
      <c r="AO62" s="52"/>
      <c r="AP62" s="16"/>
    </row>
    <row r="63" spans="1:42" ht="4.5" customHeight="1" x14ac:dyDescent="0.2">
      <c r="A63" s="50"/>
      <c r="B63" s="50"/>
      <c r="C63" s="74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26"/>
      <c r="AL63" s="26"/>
      <c r="AM63" s="26"/>
      <c r="AN63" s="26"/>
      <c r="AO63" s="26"/>
      <c r="AP63" s="50"/>
    </row>
    <row r="64" spans="1:42" s="9" customFormat="1" ht="13.5" customHeight="1" x14ac:dyDescent="0.2">
      <c r="A64" s="16"/>
      <c r="B64" s="16"/>
      <c r="C64" s="69"/>
      <c r="D64" s="116" t="s">
        <v>20</v>
      </c>
      <c r="E64" s="67"/>
      <c r="F64" s="67"/>
      <c r="G64" s="67"/>
      <c r="H64" s="181">
        <v>15000</v>
      </c>
      <c r="I64" s="182"/>
      <c r="J64" s="182"/>
      <c r="K64" s="183"/>
      <c r="L64" s="16"/>
      <c r="M64" s="16"/>
      <c r="N64" s="16"/>
      <c r="O64" s="116" t="s">
        <v>21</v>
      </c>
      <c r="P64" s="117"/>
      <c r="Q64" s="117"/>
      <c r="R64" s="94"/>
      <c r="S64" s="168">
        <v>7500</v>
      </c>
      <c r="T64" s="169"/>
      <c r="U64" s="170"/>
      <c r="V64" s="17"/>
      <c r="W64" s="17"/>
      <c r="X64" s="67"/>
      <c r="Y64" s="116" t="s">
        <v>30</v>
      </c>
      <c r="Z64" s="67"/>
      <c r="AA64" s="67"/>
      <c r="AB64" s="16"/>
      <c r="AC64" s="168">
        <v>0</v>
      </c>
      <c r="AD64" s="311"/>
      <c r="AE64" s="311"/>
      <c r="AF64" s="312"/>
      <c r="AG64" s="16"/>
      <c r="AH64" s="16"/>
      <c r="AI64" s="16"/>
      <c r="AJ64" s="67" t="s">
        <v>1</v>
      </c>
      <c r="AK64" s="199">
        <f>M61+R61+Y61</f>
        <v>0</v>
      </c>
      <c r="AL64" s="200"/>
      <c r="AM64" s="200"/>
      <c r="AN64" s="200"/>
      <c r="AO64" s="201"/>
      <c r="AP64" s="16"/>
    </row>
    <row r="65" spans="1:42" s="9" customFormat="1" ht="21" customHeight="1" x14ac:dyDescent="0.2">
      <c r="A65" s="16"/>
      <c r="B65" s="16"/>
      <c r="C65" s="69"/>
      <c r="D65" s="116"/>
      <c r="E65" s="67"/>
      <c r="F65" s="67"/>
      <c r="G65" s="67"/>
      <c r="H65" s="142"/>
      <c r="I65" s="143"/>
      <c r="J65" s="143"/>
      <c r="K65" s="143"/>
      <c r="L65" s="16"/>
      <c r="M65" s="16"/>
      <c r="N65" s="16"/>
      <c r="O65" s="116"/>
      <c r="P65" s="117"/>
      <c r="Q65" s="117"/>
      <c r="R65" s="94"/>
      <c r="S65" s="144"/>
      <c r="T65" s="17"/>
      <c r="U65" s="17"/>
      <c r="V65" s="17"/>
      <c r="W65" s="17"/>
      <c r="X65" s="67"/>
      <c r="Y65" s="116"/>
      <c r="Z65" s="67"/>
      <c r="AA65" s="67"/>
      <c r="AB65" s="16"/>
      <c r="AC65" s="144"/>
      <c r="AD65" s="13"/>
      <c r="AE65" s="13"/>
      <c r="AF65" s="13"/>
      <c r="AG65" s="16"/>
      <c r="AH65" s="16"/>
      <c r="AI65" s="16"/>
      <c r="AJ65" s="16"/>
      <c r="AK65" s="95"/>
      <c r="AL65" s="95"/>
      <c r="AM65" s="95"/>
      <c r="AN65" s="95"/>
      <c r="AO65" s="95"/>
      <c r="AP65" s="16"/>
    </row>
    <row r="66" spans="1:42" s="9" customFormat="1" ht="15.6" customHeight="1" x14ac:dyDescent="0.2">
      <c r="A66" s="16"/>
      <c r="B66" s="16"/>
      <c r="C66" s="190" t="s">
        <v>50</v>
      </c>
      <c r="D66" s="190"/>
      <c r="E66" s="190"/>
      <c r="F66" s="190"/>
      <c r="G66" s="190"/>
      <c r="H66" s="190"/>
      <c r="I66" s="191"/>
      <c r="J66" s="192"/>
      <c r="K66" s="192"/>
      <c r="L66" s="192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4"/>
      <c r="AC66" s="146"/>
      <c r="AD66" s="146"/>
      <c r="AE66" s="146"/>
      <c r="AF66" s="146"/>
      <c r="AG66" s="146"/>
      <c r="AH66" s="146"/>
      <c r="AI66" s="146"/>
      <c r="AJ66" s="67" t="s">
        <v>1</v>
      </c>
      <c r="AK66" s="95"/>
      <c r="AL66" s="95"/>
      <c r="AM66" s="95"/>
      <c r="AN66" s="95"/>
      <c r="AO66" s="95"/>
      <c r="AP66" s="16"/>
    </row>
    <row r="67" spans="1:42" s="9" customFormat="1" ht="13.9" customHeight="1" x14ac:dyDescent="0.2">
      <c r="A67" s="16"/>
      <c r="B67" s="16"/>
      <c r="C67" s="171" t="s">
        <v>57</v>
      </c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6"/>
      <c r="AK67" s="95"/>
      <c r="AL67" s="95"/>
      <c r="AM67" s="95"/>
      <c r="AN67" s="95"/>
      <c r="AO67" s="95"/>
      <c r="AP67" s="16"/>
    </row>
    <row r="68" spans="1:42" s="9" customFormat="1" ht="13.5" hidden="1" customHeight="1" x14ac:dyDescent="0.2">
      <c r="A68" s="16"/>
      <c r="B68" s="16"/>
      <c r="C68" s="145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6">
        <f>LEN(SUBSTITUTE(I66," ",""))</f>
        <v>0</v>
      </c>
      <c r="V68" s="146" t="str">
        <f>IF(U68&lt;=15,"0",IF(U68&gt;15,U68-15))</f>
        <v>0</v>
      </c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6"/>
      <c r="AK68" s="95"/>
      <c r="AL68" s="95"/>
      <c r="AM68" s="95"/>
      <c r="AN68" s="95"/>
      <c r="AO68" s="95"/>
      <c r="AP68" s="16"/>
    </row>
    <row r="69" spans="1:42" s="9" customFormat="1" ht="13.5" customHeight="1" x14ac:dyDescent="0.2">
      <c r="A69" s="16"/>
      <c r="B69" s="16"/>
      <c r="C69" s="145"/>
      <c r="D69" s="147"/>
      <c r="E69" s="147"/>
      <c r="F69" s="333" t="s">
        <v>51</v>
      </c>
      <c r="G69" s="307"/>
      <c r="H69" s="307"/>
      <c r="I69" s="307"/>
      <c r="J69" s="307"/>
      <c r="K69" s="307"/>
      <c r="L69" s="307"/>
      <c r="M69" s="307"/>
      <c r="N69" s="307"/>
      <c r="O69" s="307"/>
      <c r="P69" s="307"/>
      <c r="Q69" s="307"/>
      <c r="R69" s="307"/>
      <c r="S69" s="307"/>
      <c r="T69" s="67"/>
      <c r="U69" s="206">
        <v>150</v>
      </c>
      <c r="V69" s="207"/>
      <c r="W69" s="207"/>
      <c r="X69" s="207"/>
      <c r="Y69" s="208"/>
      <c r="Z69" s="67"/>
      <c r="AA69" s="67" t="s">
        <v>0</v>
      </c>
      <c r="AB69" s="76"/>
      <c r="AC69" s="209" t="str">
        <f>V68</f>
        <v>0</v>
      </c>
      <c r="AD69" s="210"/>
      <c r="AE69" s="210"/>
      <c r="AF69" s="211"/>
      <c r="AG69" s="148" t="s">
        <v>52</v>
      </c>
      <c r="AH69" s="141"/>
      <c r="AI69" s="88"/>
      <c r="AJ69" s="67" t="s">
        <v>1</v>
      </c>
      <c r="AK69" s="199">
        <f>U69*AC69</f>
        <v>0</v>
      </c>
      <c r="AL69" s="200"/>
      <c r="AM69" s="200"/>
      <c r="AN69" s="200"/>
      <c r="AO69" s="201"/>
      <c r="AP69" s="16"/>
    </row>
    <row r="70" spans="1:42" s="9" customFormat="1" ht="13.5" customHeight="1" x14ac:dyDescent="0.2">
      <c r="A70" s="16"/>
      <c r="B70" s="16"/>
      <c r="C70" s="145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6"/>
      <c r="AK70" s="95"/>
      <c r="AL70" s="95"/>
      <c r="AM70" s="95"/>
      <c r="AN70" s="95"/>
      <c r="AO70" s="95"/>
      <c r="AP70" s="16"/>
    </row>
    <row r="71" spans="1:42" ht="9" customHeight="1" thickBot="1" x14ac:dyDescent="0.25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118"/>
      <c r="AL71" s="118"/>
      <c r="AM71" s="118"/>
      <c r="AN71" s="118"/>
      <c r="AO71" s="118"/>
      <c r="AP71" s="75"/>
    </row>
    <row r="72" spans="1:42" ht="2.25" customHeight="1" thickBot="1" x14ac:dyDescent="0.25">
      <c r="A72" s="177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9"/>
      <c r="AP72" s="75"/>
    </row>
    <row r="73" spans="1:42" ht="5.25" customHeight="1" x14ac:dyDescent="0.2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118"/>
      <c r="AL73" s="118"/>
      <c r="AM73" s="118"/>
      <c r="AN73" s="118"/>
      <c r="AO73" s="118"/>
      <c r="AP73" s="75"/>
    </row>
    <row r="74" spans="1:42" s="8" customFormat="1" ht="15" customHeight="1" x14ac:dyDescent="0.2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180" t="s">
        <v>56</v>
      </c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52"/>
      <c r="AK74" s="199">
        <f>SUM(AK64,AK58,AK55,AK53,AK51,AK43,AK36,AK27,AK25,AK69)</f>
        <v>0</v>
      </c>
      <c r="AL74" s="200"/>
      <c r="AM74" s="200"/>
      <c r="AN74" s="200"/>
      <c r="AO74" s="201"/>
      <c r="AP74" s="16"/>
    </row>
    <row r="75" spans="1:42" s="8" customFormat="1" ht="3" customHeight="1" x14ac:dyDescent="0.2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52"/>
      <c r="AK75" s="120"/>
      <c r="AL75" s="120"/>
      <c r="AM75" s="120"/>
      <c r="AN75" s="120"/>
      <c r="AO75" s="120"/>
      <c r="AP75" s="16"/>
    </row>
    <row r="76" spans="1:42" ht="9.6" customHeight="1" x14ac:dyDescent="0.2">
      <c r="A76" s="334"/>
      <c r="B76" s="335"/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  <c r="N76" s="335"/>
      <c r="O76" s="335"/>
      <c r="P76" s="335"/>
      <c r="Q76" s="335"/>
      <c r="R76" s="335"/>
      <c r="S76" s="335"/>
      <c r="T76" s="335"/>
      <c r="U76" s="335"/>
      <c r="V76" s="335"/>
      <c r="W76" s="335"/>
      <c r="X76" s="335"/>
      <c r="Y76" s="335"/>
      <c r="Z76" s="335"/>
      <c r="AA76" s="335"/>
      <c r="AB76" s="335"/>
      <c r="AC76" s="335"/>
      <c r="AD76" s="335"/>
      <c r="AE76" s="335"/>
      <c r="AF76" s="335"/>
      <c r="AG76" s="335"/>
      <c r="AH76" s="335"/>
      <c r="AI76" s="335"/>
      <c r="AJ76" s="335"/>
      <c r="AK76" s="335"/>
      <c r="AL76" s="335"/>
      <c r="AM76" s="335"/>
      <c r="AN76" s="335"/>
      <c r="AO76" s="335"/>
      <c r="AP76" s="121"/>
    </row>
    <row r="77" spans="1:42" ht="27" customHeight="1" x14ac:dyDescent="0.2">
      <c r="A77" s="245" t="s">
        <v>77</v>
      </c>
      <c r="B77" s="246"/>
      <c r="C77" s="246"/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  <c r="Y77" s="246"/>
      <c r="Z77" s="246"/>
      <c r="AA77" s="246"/>
      <c r="AB77" s="246"/>
      <c r="AC77" s="246"/>
      <c r="AD77" s="246"/>
      <c r="AE77" s="246"/>
      <c r="AF77" s="246"/>
      <c r="AG77" s="246"/>
      <c r="AH77" s="246"/>
      <c r="AI77" s="246"/>
      <c r="AJ77" s="246"/>
      <c r="AK77" s="246"/>
      <c r="AL77" s="246"/>
      <c r="AM77" s="246"/>
      <c r="AN77" s="246"/>
      <c r="AO77" s="246"/>
      <c r="AP77" s="246"/>
    </row>
    <row r="78" spans="1:42" ht="15.75" customHeight="1" x14ac:dyDescent="0.2">
      <c r="A78" s="26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26"/>
      <c r="N78" s="122"/>
      <c r="O78" s="122"/>
      <c r="P78" s="122"/>
      <c r="Q78" s="122"/>
      <c r="R78" s="123" t="s">
        <v>11</v>
      </c>
      <c r="S78" s="122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</row>
    <row r="79" spans="1:42" ht="15.75" customHeight="1" x14ac:dyDescent="0.2">
      <c r="A79" s="328" t="s">
        <v>23</v>
      </c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37" t="s">
        <v>12</v>
      </c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29"/>
      <c r="AL79" s="329"/>
      <c r="AM79" s="329"/>
      <c r="AN79" s="329"/>
      <c r="AO79" s="329"/>
      <c r="AP79" s="329"/>
    </row>
    <row r="80" spans="1:42" s="32" customFormat="1" ht="15.75" customHeight="1" x14ac:dyDescent="0.2">
      <c r="A80" s="195" t="s">
        <v>8</v>
      </c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7"/>
      <c r="U80" s="198" t="s">
        <v>8</v>
      </c>
      <c r="V80" s="196"/>
      <c r="W80" s="196"/>
      <c r="X80" s="196"/>
      <c r="Y80" s="196"/>
      <c r="Z80" s="196"/>
      <c r="AA80" s="196"/>
      <c r="AB80" s="196"/>
      <c r="AC80" s="196"/>
      <c r="AD80" s="196"/>
      <c r="AE80" s="196"/>
      <c r="AF80" s="196"/>
      <c r="AG80" s="196"/>
      <c r="AH80" s="196"/>
      <c r="AI80" s="196"/>
      <c r="AJ80" s="196"/>
      <c r="AK80" s="196"/>
      <c r="AL80" s="196"/>
      <c r="AM80" s="196"/>
      <c r="AN80" s="196"/>
      <c r="AO80" s="196"/>
      <c r="AP80" s="197"/>
    </row>
    <row r="81" spans="1:43" ht="31.5" customHeight="1" x14ac:dyDescent="0.2">
      <c r="A81" s="187" t="s">
        <v>65</v>
      </c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9"/>
      <c r="U81" s="261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6"/>
    </row>
    <row r="82" spans="1:43" s="33" customFormat="1" ht="15.75" customHeight="1" x14ac:dyDescent="0.2">
      <c r="A82" s="218" t="s">
        <v>53</v>
      </c>
      <c r="B82" s="213"/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  <c r="T82" s="214"/>
      <c r="U82" s="212" t="s">
        <v>53</v>
      </c>
      <c r="V82" s="213"/>
      <c r="W82" s="213"/>
      <c r="X82" s="213"/>
      <c r="Y82" s="213"/>
      <c r="Z82" s="213"/>
      <c r="AA82" s="213"/>
      <c r="AB82" s="213"/>
      <c r="AC82" s="213"/>
      <c r="AD82" s="213"/>
      <c r="AE82" s="213"/>
      <c r="AF82" s="213"/>
      <c r="AG82" s="213"/>
      <c r="AH82" s="213"/>
      <c r="AI82" s="213"/>
      <c r="AJ82" s="213"/>
      <c r="AK82" s="213"/>
      <c r="AL82" s="213"/>
      <c r="AM82" s="213"/>
      <c r="AN82" s="213"/>
      <c r="AO82" s="213"/>
      <c r="AP82" s="214"/>
    </row>
    <row r="83" spans="1:43" s="33" customFormat="1" ht="25.5" customHeight="1" x14ac:dyDescent="0.2">
      <c r="A83" s="336" t="s">
        <v>72</v>
      </c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76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215"/>
      <c r="AK83" s="215"/>
      <c r="AL83" s="215"/>
      <c r="AM83" s="215"/>
      <c r="AN83" s="215"/>
      <c r="AO83" s="215"/>
      <c r="AP83" s="216"/>
    </row>
    <row r="84" spans="1:43" s="33" customFormat="1" ht="15.75" customHeight="1" x14ac:dyDescent="0.2">
      <c r="A84" s="218" t="s">
        <v>32</v>
      </c>
      <c r="B84" s="213"/>
      <c r="C84" s="213"/>
      <c r="D84" s="162" t="s">
        <v>66</v>
      </c>
      <c r="E84" s="174"/>
      <c r="F84" s="174"/>
      <c r="G84" s="174"/>
      <c r="H84" s="174"/>
      <c r="I84" s="174"/>
      <c r="J84" s="174"/>
      <c r="K84" s="174"/>
      <c r="L84" s="175"/>
      <c r="M84" s="34" t="s">
        <v>33</v>
      </c>
      <c r="N84" s="162" t="s">
        <v>67</v>
      </c>
      <c r="O84" s="163"/>
      <c r="P84" s="163"/>
      <c r="Q84" s="163"/>
      <c r="R84" s="163"/>
      <c r="S84" s="163"/>
      <c r="T84" s="176"/>
      <c r="U84" s="125" t="s">
        <v>16</v>
      </c>
      <c r="V84" s="202"/>
      <c r="W84" s="203"/>
      <c r="X84" s="203"/>
      <c r="Y84" s="203"/>
      <c r="Z84" s="203"/>
      <c r="AA84" s="203"/>
      <c r="AB84" s="217"/>
      <c r="AC84" s="212" t="s">
        <v>33</v>
      </c>
      <c r="AD84" s="213"/>
      <c r="AE84" s="213"/>
      <c r="AF84" s="184"/>
      <c r="AG84" s="185"/>
      <c r="AH84" s="185"/>
      <c r="AI84" s="185"/>
      <c r="AJ84" s="185"/>
      <c r="AK84" s="185"/>
      <c r="AL84" s="185"/>
      <c r="AM84" s="185"/>
      <c r="AN84" s="185"/>
      <c r="AO84" s="185"/>
      <c r="AP84" s="186"/>
    </row>
    <row r="85" spans="1:43" s="33" customFormat="1" ht="15.75" customHeight="1" x14ac:dyDescent="0.2">
      <c r="A85" s="218" t="s">
        <v>34</v>
      </c>
      <c r="B85" s="213"/>
      <c r="C85" s="213"/>
      <c r="D85" s="162" t="s">
        <v>68</v>
      </c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76"/>
      <c r="U85" s="125" t="s">
        <v>34</v>
      </c>
      <c r="V85" s="202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203"/>
      <c r="AM85" s="203"/>
      <c r="AN85" s="203"/>
      <c r="AO85" s="203"/>
      <c r="AP85" s="327"/>
    </row>
    <row r="86" spans="1:43" s="33" customFormat="1" ht="15.75" customHeight="1" x14ac:dyDescent="0.2">
      <c r="A86" s="218" t="s">
        <v>35</v>
      </c>
      <c r="B86" s="213"/>
      <c r="C86" s="213"/>
      <c r="D86" s="162" t="s">
        <v>69</v>
      </c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76"/>
      <c r="U86" s="125" t="s">
        <v>35</v>
      </c>
      <c r="V86" s="202"/>
      <c r="W86" s="203"/>
      <c r="X86" s="203"/>
      <c r="Y86" s="203"/>
      <c r="Z86" s="203"/>
      <c r="AA86" s="203"/>
      <c r="AB86" s="203"/>
      <c r="AC86" s="203"/>
      <c r="AD86" s="203"/>
      <c r="AE86" s="203"/>
      <c r="AF86" s="203"/>
      <c r="AG86" s="203"/>
      <c r="AH86" s="203"/>
      <c r="AI86" s="203"/>
      <c r="AJ86" s="203"/>
      <c r="AK86" s="203"/>
      <c r="AL86" s="203"/>
      <c r="AM86" s="203"/>
      <c r="AN86" s="203"/>
      <c r="AO86" s="203"/>
      <c r="AP86" s="327"/>
    </row>
    <row r="87" spans="1:43" s="33" customFormat="1" ht="25.5" customHeight="1" x14ac:dyDescent="0.2">
      <c r="A87" s="218" t="s">
        <v>36</v>
      </c>
      <c r="B87" s="213"/>
      <c r="C87" s="213"/>
      <c r="D87" s="239" t="s">
        <v>70</v>
      </c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1"/>
      <c r="U87" s="125" t="s">
        <v>36</v>
      </c>
      <c r="V87" s="235"/>
      <c r="W87" s="236"/>
      <c r="X87" s="236"/>
      <c r="Y87" s="236"/>
      <c r="Z87" s="236"/>
      <c r="AA87" s="236"/>
      <c r="AB87" s="236"/>
      <c r="AC87" s="236"/>
      <c r="AD87" s="236"/>
      <c r="AE87" s="236"/>
      <c r="AF87" s="236"/>
      <c r="AG87" s="236"/>
      <c r="AH87" s="236"/>
      <c r="AI87" s="236"/>
      <c r="AJ87" s="236"/>
      <c r="AK87" s="236"/>
      <c r="AL87" s="237"/>
      <c r="AM87" s="236"/>
      <c r="AN87" s="236"/>
      <c r="AO87" s="236"/>
      <c r="AP87" s="238"/>
    </row>
    <row r="88" spans="1:43" s="33" customFormat="1" ht="15.75" customHeight="1" x14ac:dyDescent="0.2">
      <c r="A88" s="218" t="s">
        <v>37</v>
      </c>
      <c r="B88" s="213"/>
      <c r="C88" s="213"/>
      <c r="D88" s="162" t="s">
        <v>71</v>
      </c>
      <c r="E88" s="163"/>
      <c r="F88" s="163"/>
      <c r="G88" s="163"/>
      <c r="H88" s="163"/>
      <c r="I88" s="163"/>
      <c r="J88" s="163"/>
      <c r="K88" s="163"/>
      <c r="L88" s="164"/>
      <c r="M88" s="34" t="s">
        <v>38</v>
      </c>
      <c r="N88" s="165">
        <v>1137746978588</v>
      </c>
      <c r="O88" s="166"/>
      <c r="P88" s="166"/>
      <c r="Q88" s="166"/>
      <c r="R88" s="166"/>
      <c r="S88" s="166"/>
      <c r="T88" s="167"/>
      <c r="U88" s="125" t="s">
        <v>37</v>
      </c>
      <c r="V88" s="202"/>
      <c r="W88" s="203"/>
      <c r="X88" s="203"/>
      <c r="Y88" s="204"/>
      <c r="Z88" s="204"/>
      <c r="AA88" s="204"/>
      <c r="AB88" s="205"/>
      <c r="AC88" s="212" t="s">
        <v>38</v>
      </c>
      <c r="AD88" s="213"/>
      <c r="AE88" s="213"/>
      <c r="AF88" s="324"/>
      <c r="AG88" s="325"/>
      <c r="AH88" s="325"/>
      <c r="AI88" s="325"/>
      <c r="AJ88" s="325"/>
      <c r="AK88" s="325"/>
      <c r="AL88" s="325"/>
      <c r="AM88" s="325"/>
      <c r="AN88" s="325"/>
      <c r="AO88" s="325"/>
      <c r="AP88" s="326"/>
    </row>
    <row r="89" spans="1:43" s="33" customFormat="1" ht="15.75" customHeight="1" x14ac:dyDescent="0.2">
      <c r="A89" s="218" t="s">
        <v>24</v>
      </c>
      <c r="B89" s="323"/>
      <c r="C89" s="323"/>
      <c r="D89" s="323"/>
      <c r="E89" s="323"/>
      <c r="F89" s="318" t="s">
        <v>82</v>
      </c>
      <c r="G89" s="319"/>
      <c r="H89" s="319"/>
      <c r="I89" s="319"/>
      <c r="J89" s="319"/>
      <c r="K89" s="319"/>
      <c r="L89" s="319"/>
      <c r="M89" s="319"/>
      <c r="N89" s="319"/>
      <c r="O89" s="319"/>
      <c r="P89" s="319"/>
      <c r="Q89" s="319"/>
      <c r="R89" s="319"/>
      <c r="S89" s="319"/>
      <c r="T89" s="320"/>
      <c r="U89" s="212" t="s">
        <v>17</v>
      </c>
      <c r="V89" s="330"/>
      <c r="W89" s="330"/>
      <c r="X89" s="330"/>
      <c r="Y89" s="235"/>
      <c r="Z89" s="236"/>
      <c r="AA89" s="236"/>
      <c r="AB89" s="236"/>
      <c r="AC89" s="236"/>
      <c r="AD89" s="236"/>
      <c r="AE89" s="236"/>
      <c r="AF89" s="236"/>
      <c r="AG89" s="236"/>
      <c r="AH89" s="236"/>
      <c r="AI89" s="236"/>
      <c r="AJ89" s="236"/>
      <c r="AK89" s="236"/>
      <c r="AL89" s="236"/>
      <c r="AM89" s="236"/>
      <c r="AN89" s="236"/>
      <c r="AO89" s="237"/>
      <c r="AP89" s="238"/>
      <c r="AQ89" s="149"/>
    </row>
    <row r="90" spans="1:43" s="33" customFormat="1" ht="23.25" customHeight="1" x14ac:dyDescent="0.2">
      <c r="A90" s="35"/>
      <c r="B90" s="34"/>
      <c r="C90" s="34"/>
      <c r="D90" s="34"/>
      <c r="E90" s="34"/>
      <c r="F90" s="321"/>
      <c r="G90" s="321"/>
      <c r="H90" s="321"/>
      <c r="I90" s="321"/>
      <c r="J90" s="321"/>
      <c r="K90" s="321"/>
      <c r="L90" s="321"/>
      <c r="M90" s="321"/>
      <c r="N90" s="321"/>
      <c r="O90" s="321"/>
      <c r="P90" s="321"/>
      <c r="Q90" s="321"/>
      <c r="R90" s="321"/>
      <c r="S90" s="321"/>
      <c r="T90" s="322"/>
      <c r="U90" s="247" t="s">
        <v>40</v>
      </c>
      <c r="V90" s="248"/>
      <c r="W90" s="248"/>
      <c r="X90" s="248"/>
      <c r="Y90" s="248"/>
      <c r="Z90" s="248"/>
      <c r="AA90" s="248"/>
      <c r="AB90" s="248"/>
      <c r="AC90" s="248"/>
      <c r="AD90" s="248"/>
      <c r="AE90" s="248"/>
      <c r="AF90" s="248"/>
      <c r="AG90" s="248"/>
      <c r="AH90" s="248"/>
      <c r="AI90" s="248"/>
      <c r="AJ90" s="248"/>
      <c r="AK90" s="248"/>
      <c r="AL90" s="248"/>
      <c r="AM90" s="248"/>
      <c r="AN90" s="248"/>
      <c r="AO90" s="248"/>
      <c r="AP90" s="249"/>
      <c r="AQ90" s="149"/>
    </row>
    <row r="91" spans="1:43" s="33" customFormat="1" ht="30.75" customHeight="1" x14ac:dyDescent="0.2">
      <c r="A91" s="315"/>
      <c r="B91" s="316"/>
      <c r="C91" s="316"/>
      <c r="D91" s="316"/>
      <c r="E91" s="316"/>
      <c r="F91" s="316"/>
      <c r="G91" s="316"/>
      <c r="H91" s="316"/>
      <c r="I91" s="316"/>
      <c r="J91" s="316"/>
      <c r="K91" s="316"/>
      <c r="L91" s="316"/>
      <c r="M91" s="317"/>
      <c r="N91" s="242" t="s">
        <v>76</v>
      </c>
      <c r="O91" s="243"/>
      <c r="P91" s="243"/>
      <c r="Q91" s="243"/>
      <c r="R91" s="243"/>
      <c r="S91" s="243"/>
      <c r="T91" s="244"/>
      <c r="U91" s="251"/>
      <c r="V91" s="252"/>
      <c r="W91" s="252"/>
      <c r="X91" s="252"/>
      <c r="Y91" s="252"/>
      <c r="Z91" s="252"/>
      <c r="AA91" s="252"/>
      <c r="AB91" s="252"/>
      <c r="AC91" s="252"/>
      <c r="AD91" s="252"/>
      <c r="AE91" s="253"/>
      <c r="AF91" s="254"/>
      <c r="AG91" s="185"/>
      <c r="AH91" s="185"/>
      <c r="AI91" s="185"/>
      <c r="AJ91" s="185"/>
      <c r="AK91" s="185"/>
      <c r="AL91" s="185"/>
      <c r="AM91" s="185"/>
      <c r="AN91" s="185"/>
      <c r="AO91" s="185"/>
      <c r="AP91" s="186"/>
    </row>
    <row r="92" spans="1:43" s="33" customFormat="1" ht="12" customHeight="1" x14ac:dyDescent="0.2">
      <c r="A92" s="250" t="s">
        <v>41</v>
      </c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314" t="s">
        <v>18</v>
      </c>
      <c r="O92" s="248"/>
      <c r="P92" s="248"/>
      <c r="Q92" s="248"/>
      <c r="R92" s="248"/>
      <c r="S92" s="248"/>
      <c r="T92" s="249"/>
      <c r="U92" s="255" t="s">
        <v>41</v>
      </c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 t="s">
        <v>18</v>
      </c>
      <c r="AG92" s="248"/>
      <c r="AH92" s="248"/>
      <c r="AI92" s="248"/>
      <c r="AJ92" s="248"/>
      <c r="AK92" s="248"/>
      <c r="AL92" s="248"/>
      <c r="AM92" s="248"/>
      <c r="AN92" s="248"/>
      <c r="AO92" s="248"/>
      <c r="AP92" s="249"/>
    </row>
    <row r="93" spans="1:43" s="33" customFormat="1" ht="9.75" customHeight="1" x14ac:dyDescent="0.2">
      <c r="A93" s="35"/>
      <c r="B93" s="34"/>
      <c r="C93" s="34"/>
      <c r="D93" s="125"/>
      <c r="E93" s="34"/>
      <c r="F93" s="34"/>
      <c r="G93" s="34"/>
      <c r="H93" s="34"/>
      <c r="I93" s="34"/>
      <c r="J93" s="34"/>
      <c r="K93" s="34"/>
      <c r="L93" s="34"/>
      <c r="M93" s="34"/>
      <c r="N93" s="126"/>
      <c r="O93" s="126"/>
      <c r="P93" s="126"/>
      <c r="Q93" s="126"/>
      <c r="R93" s="126"/>
      <c r="S93" s="126"/>
      <c r="T93" s="127"/>
      <c r="U93" s="125"/>
      <c r="V93" s="125"/>
      <c r="W93" s="125"/>
      <c r="X93" s="125"/>
      <c r="Y93" s="125"/>
      <c r="Z93" s="125"/>
      <c r="AA93" s="125"/>
      <c r="AB93" s="125"/>
      <c r="AC93" s="125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41"/>
    </row>
    <row r="94" spans="1:43" s="33" customFormat="1" ht="11.25" customHeight="1" x14ac:dyDescent="0.2">
      <c r="A94" s="310" t="s">
        <v>39</v>
      </c>
      <c r="B94" s="309"/>
      <c r="C94" s="309"/>
      <c r="D94" s="309"/>
      <c r="E94" s="38"/>
      <c r="F94" s="38"/>
      <c r="G94" s="38"/>
      <c r="H94" s="38"/>
      <c r="I94" s="38"/>
      <c r="J94" s="38"/>
      <c r="K94" s="38"/>
      <c r="L94" s="38"/>
      <c r="M94" s="38"/>
      <c r="N94" s="39"/>
      <c r="O94" s="39"/>
      <c r="P94" s="39"/>
      <c r="Q94" s="39"/>
      <c r="R94" s="39"/>
      <c r="S94" s="39"/>
      <c r="T94" s="40"/>
      <c r="U94" s="309" t="s">
        <v>39</v>
      </c>
      <c r="V94" s="309"/>
      <c r="W94" s="128"/>
      <c r="X94" s="125"/>
      <c r="Y94" s="125"/>
      <c r="Z94" s="125"/>
      <c r="AA94" s="125"/>
      <c r="AB94" s="125"/>
      <c r="AC94" s="125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41"/>
    </row>
    <row r="95" spans="1:43" s="33" customFormat="1" ht="2.25" customHeight="1" x14ac:dyDescent="0.2">
      <c r="A95" s="35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34"/>
      <c r="N95" s="125"/>
      <c r="O95" s="125"/>
      <c r="P95" s="125"/>
      <c r="Q95" s="125"/>
      <c r="R95" s="129"/>
      <c r="S95" s="125"/>
      <c r="T95" s="130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41"/>
    </row>
    <row r="96" spans="1:43" s="33" customFormat="1" ht="8.25" hidden="1" customHeight="1" x14ac:dyDescent="0.2">
      <c r="A96" s="36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37"/>
      <c r="N96" s="131"/>
      <c r="O96" s="131"/>
      <c r="P96" s="131"/>
      <c r="Q96" s="131"/>
      <c r="R96" s="132"/>
      <c r="S96" s="131"/>
      <c r="T96" s="133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42"/>
    </row>
    <row r="97" spans="1:42" ht="1.1499999999999999" customHeight="1" x14ac:dyDescent="0.25">
      <c r="A97" s="134"/>
      <c r="B97" s="10"/>
      <c r="C97" s="10"/>
      <c r="D97" s="10"/>
      <c r="E97" s="10"/>
      <c r="F97" s="10"/>
      <c r="G97" s="135"/>
      <c r="H97" s="135"/>
      <c r="I97" s="135"/>
      <c r="J97" s="135"/>
      <c r="K97" s="135"/>
      <c r="L97" s="135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6"/>
      <c r="X97" s="14"/>
      <c r="Y97" s="14"/>
      <c r="Z97" s="15"/>
      <c r="AA97" s="15"/>
      <c r="AB97" s="10"/>
      <c r="AC97" s="10"/>
      <c r="AD97" s="10"/>
      <c r="AE97" s="10"/>
      <c r="AF97" s="13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</row>
    <row r="98" spans="1:42" ht="29.25" customHeight="1" x14ac:dyDescent="0.2">
      <c r="A98" s="222" t="s">
        <v>81</v>
      </c>
      <c r="B98" s="222"/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</row>
    <row r="99" spans="1:42" ht="12" customHeight="1" x14ac:dyDescent="0.2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</row>
    <row r="100" spans="1:42" ht="12" customHeight="1" x14ac:dyDescent="0.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</row>
  </sheetData>
  <sheetProtection algorithmName="SHA-512" hashValue="RZ45nWwzDph65wkve4jqnXXdmlf3JViTCzLDHlg5Q6vEywbIo2vNzFyTn7JPcsgko8KLKYBq6JBzCLqHlVCiBA==" saltValue="Xc8biYPYaiEcClGiOAdGkQ==" spinCount="100000" sheet="1" formatCells="0" formatColumns="0" formatRows="0" insertColumns="0" insertRows="0" insertHyperlinks="0" deleteColumns="0" deleteRows="0" sort="0" autoFilter="0" pivotTables="0"/>
  <mergeCells count="130">
    <mergeCell ref="A86:C86"/>
    <mergeCell ref="D86:T86"/>
    <mergeCell ref="A76:AO76"/>
    <mergeCell ref="A82:T82"/>
    <mergeCell ref="D85:T85"/>
    <mergeCell ref="V85:AP85"/>
    <mergeCell ref="A83:T83"/>
    <mergeCell ref="U79:AP79"/>
    <mergeCell ref="AC84:AE84"/>
    <mergeCell ref="A84:C84"/>
    <mergeCell ref="U81:AP81"/>
    <mergeCell ref="U94:V94"/>
    <mergeCell ref="A94:D94"/>
    <mergeCell ref="AK51:AO51"/>
    <mergeCell ref="AK55:AO55"/>
    <mergeCell ref="AK58:AO58"/>
    <mergeCell ref="AK53:AO53"/>
    <mergeCell ref="AC55:AF55"/>
    <mergeCell ref="AC64:AF64"/>
    <mergeCell ref="AK64:AO64"/>
    <mergeCell ref="C62:V62"/>
    <mergeCell ref="AF92:AP92"/>
    <mergeCell ref="N92:T92"/>
    <mergeCell ref="A91:M91"/>
    <mergeCell ref="F89:T90"/>
    <mergeCell ref="A89:E89"/>
    <mergeCell ref="AF88:AP88"/>
    <mergeCell ref="V86:AP86"/>
    <mergeCell ref="AC88:AE88"/>
    <mergeCell ref="V87:AP87"/>
    <mergeCell ref="A79:T79"/>
    <mergeCell ref="U89:X89"/>
    <mergeCell ref="C60:P60"/>
    <mergeCell ref="A88:C88"/>
    <mergeCell ref="F69:S69"/>
    <mergeCell ref="T47:U47"/>
    <mergeCell ref="T45:U45"/>
    <mergeCell ref="F51:M51"/>
    <mergeCell ref="AC53:AF53"/>
    <mergeCell ref="U53:Y53"/>
    <mergeCell ref="U55:Y55"/>
    <mergeCell ref="C55:T55"/>
    <mergeCell ref="U58:Y58"/>
    <mergeCell ref="F53:S53"/>
    <mergeCell ref="U51:Y51"/>
    <mergeCell ref="AC51:AF51"/>
    <mergeCell ref="T40:V40"/>
    <mergeCell ref="AK1:AN1"/>
    <mergeCell ref="T5:AO5"/>
    <mergeCell ref="N5:S5"/>
    <mergeCell ref="N6:S6"/>
    <mergeCell ref="AC8:AD8"/>
    <mergeCell ref="T6:AP6"/>
    <mergeCell ref="A1:AJ1"/>
    <mergeCell ref="A2:AB2"/>
    <mergeCell ref="A4:AO4"/>
    <mergeCell ref="N7:S7"/>
    <mergeCell ref="T7:AP7"/>
    <mergeCell ref="AE8:AP8"/>
    <mergeCell ref="N8:P8"/>
    <mergeCell ref="Q8:AB8"/>
    <mergeCell ref="N9:P9"/>
    <mergeCell ref="T10:AP10"/>
    <mergeCell ref="AK25:AO25"/>
    <mergeCell ref="AK27:AO27"/>
    <mergeCell ref="U14:AO14"/>
    <mergeCell ref="AC25:AG25"/>
    <mergeCell ref="A13:AP13"/>
    <mergeCell ref="AC9:AD9"/>
    <mergeCell ref="A5:M12"/>
    <mergeCell ref="AE12:AP12"/>
    <mergeCell ref="U25:Y25"/>
    <mergeCell ref="N10:S10"/>
    <mergeCell ref="Q9:AB9"/>
    <mergeCell ref="Q12:AA12"/>
    <mergeCell ref="AE9:AP9"/>
    <mergeCell ref="R15:AO15"/>
    <mergeCell ref="N11:S11"/>
    <mergeCell ref="T11:AP11"/>
    <mergeCell ref="N12:P12"/>
    <mergeCell ref="C20:T20"/>
    <mergeCell ref="AB12:AD12"/>
    <mergeCell ref="AC27:AG27"/>
    <mergeCell ref="U27:Y27"/>
    <mergeCell ref="A98:AP98"/>
    <mergeCell ref="T36:U36"/>
    <mergeCell ref="T41:U41"/>
    <mergeCell ref="T43:U43"/>
    <mergeCell ref="AK43:AO43"/>
    <mergeCell ref="F41:S41"/>
    <mergeCell ref="C39:W39"/>
    <mergeCell ref="AK36:AO36"/>
    <mergeCell ref="T35:V35"/>
    <mergeCell ref="T33:X33"/>
    <mergeCell ref="T30:X30"/>
    <mergeCell ref="AK42:AO42"/>
    <mergeCell ref="Y89:AP89"/>
    <mergeCell ref="A87:C87"/>
    <mergeCell ref="D87:T87"/>
    <mergeCell ref="N91:T91"/>
    <mergeCell ref="A77:AP77"/>
    <mergeCell ref="U90:AP90"/>
    <mergeCell ref="A92:M92"/>
    <mergeCell ref="U91:AE91"/>
    <mergeCell ref="AF91:AP91"/>
    <mergeCell ref="U92:AE92"/>
    <mergeCell ref="D88:L88"/>
    <mergeCell ref="N88:T88"/>
    <mergeCell ref="S64:U64"/>
    <mergeCell ref="C67:AI67"/>
    <mergeCell ref="D84:L84"/>
    <mergeCell ref="N84:T84"/>
    <mergeCell ref="A72:AO72"/>
    <mergeCell ref="O74:AI74"/>
    <mergeCell ref="H64:K64"/>
    <mergeCell ref="AF84:AP84"/>
    <mergeCell ref="A81:T81"/>
    <mergeCell ref="C66:H66"/>
    <mergeCell ref="I66:AB66"/>
    <mergeCell ref="A80:T80"/>
    <mergeCell ref="U80:AP80"/>
    <mergeCell ref="AK74:AO74"/>
    <mergeCell ref="V88:AB88"/>
    <mergeCell ref="U69:Y69"/>
    <mergeCell ref="AC69:AF69"/>
    <mergeCell ref="AK69:AO69"/>
    <mergeCell ref="U82:AP82"/>
    <mergeCell ref="U83:AP83"/>
    <mergeCell ref="V84:AB84"/>
    <mergeCell ref="A85:C85"/>
  </mergeCells>
  <phoneticPr fontId="2" type="noConversion"/>
  <printOptions horizontalCentered="1" verticalCentered="1"/>
  <pageMargins left="0.23622047244094491" right="0.23622047244094491" top="0.27559055118110237" bottom="0.19685039370078741" header="0.23622047244094491" footer="0"/>
  <pageSetup paperSize="9" scale="70" fitToHeight="2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5371" r:id="rId4">
          <objectPr defaultSize="0" autoPict="0" r:id="rId5">
            <anchor moveWithCells="1">
              <from>
                <xdr:col>22</xdr:col>
                <xdr:colOff>133350</xdr:colOff>
                <xdr:row>39</xdr:row>
                <xdr:rowOff>76200</xdr:rowOff>
              </from>
              <to>
                <xdr:col>28</xdr:col>
                <xdr:colOff>171450</xdr:colOff>
                <xdr:row>46</xdr:row>
                <xdr:rowOff>142875</xdr:rowOff>
              </to>
            </anchor>
          </objectPr>
        </oleObject>
      </mc:Choice>
      <mc:Fallback>
        <oleObject progId="CorelDRAW.Graphic.12" shapeId="5371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710" r:id="rId6" name="Option Button 590">
              <controlPr defaultSize="0" autoFill="0" autoLine="0" autoPict="0">
                <anchor moveWithCells="1">
                  <from>
                    <xdr:col>2</xdr:col>
                    <xdr:colOff>152400</xdr:colOff>
                    <xdr:row>39</xdr:row>
                    <xdr:rowOff>47625</xdr:rowOff>
                  </from>
                  <to>
                    <xdr:col>3</xdr:col>
                    <xdr:colOff>114300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11" r:id="rId7" name="Option Button 591">
              <controlPr defaultSize="0" autoFill="0" autoLine="0" autoPict="0">
                <anchor moveWithCells="1">
                  <from>
                    <xdr:col>2</xdr:col>
                    <xdr:colOff>152400</xdr:colOff>
                    <xdr:row>41</xdr:row>
                    <xdr:rowOff>0</xdr:rowOff>
                  </from>
                  <to>
                    <xdr:col>3</xdr:col>
                    <xdr:colOff>114300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12" r:id="rId8" name="Option Button 592">
              <controlPr defaultSize="0" autoFill="0" autoLine="0" autoPict="0">
                <anchor moveWithCells="1">
                  <from>
                    <xdr:col>2</xdr:col>
                    <xdr:colOff>152400</xdr:colOff>
                    <xdr:row>43</xdr:row>
                    <xdr:rowOff>9525</xdr:rowOff>
                  </from>
                  <to>
                    <xdr:col>3</xdr:col>
                    <xdr:colOff>114300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13" r:id="rId9" name="Option Button 593">
              <controlPr defaultSize="0" autoFill="0" autoLine="0" autoPict="0">
                <anchor moveWithCells="1">
                  <from>
                    <xdr:col>2</xdr:col>
                    <xdr:colOff>152400</xdr:colOff>
                    <xdr:row>45</xdr:row>
                    <xdr:rowOff>38100</xdr:rowOff>
                  </from>
                  <to>
                    <xdr:col>3</xdr:col>
                    <xdr:colOff>114300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8" r:id="rId10" name="Check Box 618">
              <controlPr defaultSize="0" autoFill="0" autoLine="0" autoPict="0">
                <anchor moveWithCells="1">
                  <from>
                    <xdr:col>1</xdr:col>
                    <xdr:colOff>133350</xdr:colOff>
                    <xdr:row>62</xdr:row>
                    <xdr:rowOff>0</xdr:rowOff>
                  </from>
                  <to>
                    <xdr:col>2</xdr:col>
                    <xdr:colOff>323850</xdr:colOff>
                    <xdr:row>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9" r:id="rId11" name="Check Box 619">
              <controlPr defaultSize="0" autoFill="0" autoLine="0" autoPict="0">
                <anchor moveWithCells="1">
                  <from>
                    <xdr:col>12</xdr:col>
                    <xdr:colOff>238125</xdr:colOff>
                    <xdr:row>62</xdr:row>
                    <xdr:rowOff>19050</xdr:rowOff>
                  </from>
                  <to>
                    <xdr:col>14</xdr:col>
                    <xdr:colOff>9525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8" r:id="rId12" name="Check Box 628">
              <controlPr defaultSize="0" autoFill="0" autoLine="0" autoPict="0">
                <anchor moveWithCells="1">
                  <from>
                    <xdr:col>0</xdr:col>
                    <xdr:colOff>123825</xdr:colOff>
                    <xdr:row>55</xdr:row>
                    <xdr:rowOff>0</xdr:rowOff>
                  </from>
                  <to>
                    <xdr:col>2</xdr:col>
                    <xdr:colOff>114300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60" r:id="rId13" name="Check Box 640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142875</xdr:rowOff>
                  </from>
                  <to>
                    <xdr:col>2</xdr:col>
                    <xdr:colOff>133350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64" r:id="rId14" name="Check Box 644">
              <controlPr defaultSize="0" autoFill="0" autoLine="0" autoPict="0">
                <anchor moveWithCells="1">
                  <from>
                    <xdr:col>23</xdr:col>
                    <xdr:colOff>38100</xdr:colOff>
                    <xdr:row>62</xdr:row>
                    <xdr:rowOff>19050</xdr:rowOff>
                  </from>
                  <to>
                    <xdr:col>23</xdr:col>
                    <xdr:colOff>342900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19" r:id="rId15" name="Check Box 799">
              <controlPr locked="0" defaultSize="0" autoFill="0" autoLine="0" autoPict="0">
                <anchor moveWithCells="1">
                  <from>
                    <xdr:col>0</xdr:col>
                    <xdr:colOff>133350</xdr:colOff>
                    <xdr:row>18</xdr:row>
                    <xdr:rowOff>133350</xdr:rowOff>
                  </from>
                  <to>
                    <xdr:col>2</xdr:col>
                    <xdr:colOff>28575</xdr:colOff>
                    <xdr:row>19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Халяль 2017</vt:lpstr>
      <vt:lpstr>'Халяль 2017'!Область_печати</vt:lpstr>
    </vt:vector>
  </TitlesOfParts>
  <Company>ITE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Беслан</dc:creator>
  <cp:lastModifiedBy>Беслан Ахьядов</cp:lastModifiedBy>
  <cp:lastPrinted>2017-10-07T12:57:22Z</cp:lastPrinted>
  <dcterms:created xsi:type="dcterms:W3CDTF">2002-11-08T11:52:55Z</dcterms:created>
  <dcterms:modified xsi:type="dcterms:W3CDTF">2017-11-30T10:17:40Z</dcterms:modified>
</cp:coreProperties>
</file>